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4\"/>
    </mc:Choice>
  </mc:AlternateContent>
  <bookViews>
    <workbookView xWindow="0" yWindow="0" windowWidth="28800" windowHeight="12060"/>
  </bookViews>
  <sheets>
    <sheet name="②百位くり下がり" sheetId="1" r:id="rId1"/>
  </sheets>
  <definedNames>
    <definedName name="Bgo" localSheetId="0">INDIRECT(②百位くり下がり!$AG$47)</definedName>
    <definedName name="Bhati" localSheetId="0">INDIRECT(②百位くり下がり!$AG$50)</definedName>
    <definedName name="Biti" localSheetId="0">INDIRECT(②百位くり下がり!$AG$43)</definedName>
    <definedName name="Bju" localSheetId="0">INDIRECT(②百位くり下がり!$AG$52)</definedName>
    <definedName name="Bjuiti" localSheetId="0">INDIRECT(②百位くり下がり!$AG$53)</definedName>
    <definedName name="Bjuni" localSheetId="0">INDIRECT(②百位くり下がり!$AG$54)</definedName>
    <definedName name="Bku" localSheetId="0">INDIRECT(②百位くり下がり!$AG$51)</definedName>
    <definedName name="Bnana" localSheetId="0">INDIRECT(②百位くり下がり!$AG$49)</definedName>
    <definedName name="Bni" localSheetId="0">INDIRECT(②百位くり下がり!$AG$44)</definedName>
    <definedName name="Broku" localSheetId="0">INDIRECT(②百位くり下がり!$AG$48)</definedName>
    <definedName name="Bsan" localSheetId="0">INDIRECT(②百位くり下がり!$AG$45)</definedName>
    <definedName name="Bsi" localSheetId="0">INDIRECT(②百位くり下がり!$AG$46)</definedName>
    <definedName name="Cgo" localSheetId="0">INDIRECT(②百位くり下がり!$AF$47)</definedName>
    <definedName name="Chati" localSheetId="0">INDIRECT(②百位くり下がり!$AF$50)</definedName>
    <definedName name="Citi" localSheetId="0">INDIRECT(②百位くり下がり!$AF$43)</definedName>
    <definedName name="Cju" localSheetId="0">INDIRECT(②百位くり下がり!$AF$52)</definedName>
    <definedName name="Cjuiti" localSheetId="0">INDIRECT(②百位くり下がり!$AF$53)</definedName>
    <definedName name="Cjuni" localSheetId="0">INDIRECT(②百位くり下がり!$AF$54)</definedName>
    <definedName name="Cku" localSheetId="0">INDIRECT(②百位くり下がり!$AF$51)</definedName>
    <definedName name="Cnana" localSheetId="0">INDIRECT(②百位くり下がり!$AF$49)</definedName>
    <definedName name="Cni" localSheetId="0">INDIRECT(②百位くり下がり!$AF$44)</definedName>
    <definedName name="Croku" localSheetId="0">INDIRECT(②百位くり下がり!$AF$48)</definedName>
    <definedName name="Csan" localSheetId="0">INDIRECT(②百位くり下がり!$AF$45)</definedName>
    <definedName name="Csi" localSheetId="0">INDIRECT(②百位くり下がり!$AF$46)</definedName>
    <definedName name="Ego" localSheetId="0">INDIRECT(②百位くり下がり!$AE$47)</definedName>
    <definedName name="Ehati" localSheetId="0">INDIRECT(②百位くり下がり!$AE$50)</definedName>
    <definedName name="Eiti" localSheetId="0">INDIRECT(②百位くり下がり!$AE$43)</definedName>
    <definedName name="Eju" localSheetId="0">INDIRECT(②百位くり下がり!$AE$52)</definedName>
    <definedName name="Ejuiti" localSheetId="0">INDIRECT(②百位くり下がり!$AE$53)</definedName>
    <definedName name="Ejuni" localSheetId="0">INDIRECT(②百位くり下がり!$AE$54)</definedName>
    <definedName name="Eku" localSheetId="0">INDIRECT(②百位くり下がり!$AE$51)</definedName>
    <definedName name="Enana" localSheetId="0">INDIRECT(②百位くり下がり!$AE$49)</definedName>
    <definedName name="Eni" localSheetId="0">INDIRECT(②百位くり下がり!$AE$44)</definedName>
    <definedName name="Eroku" localSheetId="0">INDIRECT(②百位くり下がり!$AE$48)</definedName>
    <definedName name="Esan" localSheetId="0">INDIRECT(②百位くり下がり!$AE$45)</definedName>
    <definedName name="Esi" localSheetId="0">INDIRECT(②百位くり下がり!$AE$46)</definedName>
    <definedName name="Fgo" localSheetId="0">INDIRECT(②百位くり下がり!$AD$47)</definedName>
    <definedName name="Fhati" localSheetId="0">INDIRECT(②百位くり下がり!$AD$50)</definedName>
    <definedName name="Fiti" localSheetId="0">INDIRECT(②百位くり下がり!$AD$43)</definedName>
    <definedName name="Fju" localSheetId="0">INDIRECT(②百位くり下がり!$AD$52)</definedName>
    <definedName name="Fjuiti" localSheetId="0">INDIRECT(②百位くり下がり!$AD$53)</definedName>
    <definedName name="Fjuni" localSheetId="0">INDIRECT(②百位くり下がり!$AD$54)</definedName>
    <definedName name="Fku" localSheetId="0">INDIRECT(②百位くり下がり!$AD$51)</definedName>
    <definedName name="Fnana" localSheetId="0">INDIRECT(②百位くり下がり!$AD$49)</definedName>
    <definedName name="Fni" localSheetId="0">INDIRECT(②百位くり下がり!$AD$44)</definedName>
    <definedName name="Froku" localSheetId="0">INDIRECT(②百位くり下がり!$AD$48)</definedName>
    <definedName name="Fsan" localSheetId="0">INDIRECT(②百位くり下がり!$AD$45)</definedName>
    <definedName name="Fsi" localSheetId="0">INDIRECT(②百位くり下がり!$AD$46)</definedName>
    <definedName name="Hgo" localSheetId="0">INDIRECT(②百位くり下がり!$AC$47)</definedName>
    <definedName name="Hhati" localSheetId="0">INDIRECT(②百位くり下がり!$AC$50)</definedName>
    <definedName name="Hiti" localSheetId="0">INDIRECT(②百位くり下がり!$AC$43)</definedName>
    <definedName name="Hju" localSheetId="0">INDIRECT(②百位くり下がり!$AC$52)</definedName>
    <definedName name="Hjuiti" localSheetId="0">INDIRECT(②百位くり下がり!$AC$53)</definedName>
    <definedName name="Hjuni" localSheetId="0">INDIRECT(②百位くり下がり!$AC$54)</definedName>
    <definedName name="Hku" localSheetId="0">INDIRECT(②百位くり下がり!$AC$51)</definedName>
    <definedName name="Hnana" localSheetId="0">INDIRECT(②百位くり下がり!$AC$49)</definedName>
    <definedName name="Hni" localSheetId="0">INDIRECT(②百位くり下がり!$AC$44)</definedName>
    <definedName name="Hroku" localSheetId="0">INDIRECT(②百位くり下がり!$AC$48)</definedName>
    <definedName name="Hsan" localSheetId="0">INDIRECT(②百位くり下がり!$AC$45)</definedName>
    <definedName name="Hyon" localSheetId="0">INDIRECT(②百位くり下がり!$AC$46)</definedName>
    <definedName name="NO">②百位くり下がり!$W$44</definedName>
    <definedName name="OK">②百位くり下がり!$W$43</definedName>
    <definedName name="_xlnm.Print_Area" localSheetId="0">②百位くり下がり!$A$1:$U$54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T55" i="1" l="1"/>
  <c r="EL55" i="1"/>
  <c r="ET54" i="1"/>
  <c r="EL54" i="1"/>
  <c r="ET53" i="1"/>
  <c r="EL53" i="1"/>
  <c r="ET52" i="1"/>
  <c r="EL52" i="1"/>
  <c r="ET51" i="1"/>
  <c r="EL51" i="1"/>
  <c r="ET50" i="1"/>
  <c r="EL50" i="1"/>
  <c r="ET49" i="1"/>
  <c r="EL49" i="1"/>
  <c r="ET48" i="1"/>
  <c r="EL48" i="1"/>
  <c r="ET47" i="1"/>
  <c r="EL47" i="1"/>
  <c r="ET46" i="1"/>
  <c r="EL46" i="1"/>
  <c r="ET45" i="1"/>
  <c r="EL45" i="1"/>
  <c r="ED45" i="1"/>
  <c r="DV45" i="1"/>
  <c r="ET44" i="1"/>
  <c r="EL44" i="1"/>
  <c r="ED44" i="1"/>
  <c r="DV44" i="1"/>
  <c r="ET43" i="1"/>
  <c r="EL43" i="1"/>
  <c r="ED43" i="1"/>
  <c r="DV43" i="1"/>
  <c r="ET42" i="1"/>
  <c r="EL42" i="1"/>
  <c r="ED42" i="1"/>
  <c r="DV42" i="1"/>
  <c r="ET41" i="1"/>
  <c r="EL41" i="1"/>
  <c r="ED41" i="1"/>
  <c r="DV41" i="1"/>
  <c r="ET40" i="1"/>
  <c r="EL40" i="1"/>
  <c r="ED40" i="1"/>
  <c r="DV40" i="1"/>
  <c r="ET39" i="1"/>
  <c r="EL39" i="1"/>
  <c r="ED39" i="1"/>
  <c r="DV39" i="1"/>
  <c r="ET38" i="1"/>
  <c r="EL38" i="1"/>
  <c r="ED38" i="1"/>
  <c r="DV38" i="1"/>
  <c r="ET37" i="1"/>
  <c r="EL37" i="1"/>
  <c r="ED37" i="1"/>
  <c r="DV37" i="1"/>
  <c r="ET36" i="1"/>
  <c r="EL36" i="1"/>
  <c r="ED36" i="1"/>
  <c r="DV36" i="1"/>
  <c r="ET35" i="1"/>
  <c r="EL35" i="1"/>
  <c r="ED35" i="1"/>
  <c r="DV35" i="1"/>
  <c r="ET34" i="1"/>
  <c r="EL34" i="1"/>
  <c r="ED34" i="1"/>
  <c r="DV34" i="1"/>
  <c r="ET33" i="1"/>
  <c r="EL33" i="1"/>
  <c r="ED33" i="1"/>
  <c r="DV33" i="1"/>
  <c r="ET32" i="1"/>
  <c r="EL32" i="1"/>
  <c r="ED32" i="1"/>
  <c r="DV32" i="1"/>
  <c r="ET31" i="1"/>
  <c r="EL31" i="1"/>
  <c r="ED31" i="1"/>
  <c r="DV31" i="1"/>
  <c r="ET30" i="1"/>
  <c r="EL30" i="1"/>
  <c r="ED30" i="1"/>
  <c r="DV30" i="1"/>
  <c r="ET29" i="1"/>
  <c r="EL29" i="1"/>
  <c r="ED29" i="1"/>
  <c r="DV29" i="1"/>
  <c r="ET28" i="1"/>
  <c r="EL28" i="1"/>
  <c r="ED28" i="1"/>
  <c r="DV28" i="1"/>
  <c r="ET27" i="1"/>
  <c r="EL27" i="1"/>
  <c r="ED27" i="1"/>
  <c r="DV27" i="1"/>
  <c r="ET26" i="1"/>
  <c r="EL26" i="1"/>
  <c r="ED26" i="1"/>
  <c r="DV26" i="1"/>
  <c r="ET25" i="1"/>
  <c r="EL25" i="1"/>
  <c r="ED25" i="1"/>
  <c r="DV25" i="1"/>
  <c r="ET24" i="1"/>
  <c r="EL24" i="1"/>
  <c r="ED24" i="1"/>
  <c r="DV24" i="1"/>
  <c r="ET23" i="1"/>
  <c r="EL23" i="1"/>
  <c r="ED23" i="1"/>
  <c r="DV23" i="1"/>
  <c r="ET22" i="1"/>
  <c r="EL22" i="1"/>
  <c r="ED22" i="1"/>
  <c r="DV22" i="1"/>
  <c r="ET21" i="1"/>
  <c r="EL21" i="1"/>
  <c r="ED21" i="1"/>
  <c r="DV21" i="1"/>
  <c r="ET20" i="1"/>
  <c r="EL20" i="1"/>
  <c r="ED20" i="1"/>
  <c r="DV20" i="1"/>
  <c r="ET19" i="1"/>
  <c r="EL19" i="1"/>
  <c r="ED19" i="1"/>
  <c r="DV19" i="1"/>
  <c r="ET18" i="1"/>
  <c r="EL18" i="1"/>
  <c r="ED18" i="1"/>
  <c r="DV18" i="1"/>
  <c r="ET17" i="1"/>
  <c r="EL17" i="1"/>
  <c r="ED17" i="1"/>
  <c r="DV17" i="1"/>
  <c r="ET16" i="1"/>
  <c r="EL16" i="1"/>
  <c r="ED16" i="1"/>
  <c r="DV16" i="1"/>
  <c r="ET15" i="1"/>
  <c r="EL15" i="1"/>
  <c r="ED15" i="1"/>
  <c r="DV15" i="1"/>
  <c r="ET14" i="1"/>
  <c r="EL14" i="1"/>
  <c r="ED14" i="1"/>
  <c r="DV14" i="1"/>
  <c r="ET13" i="1"/>
  <c r="EL13" i="1"/>
  <c r="ED13" i="1"/>
  <c r="DV13" i="1"/>
  <c r="ET12" i="1"/>
  <c r="EL12" i="1"/>
  <c r="ED12" i="1"/>
  <c r="DV12" i="1"/>
  <c r="ET11" i="1"/>
  <c r="EL11" i="1"/>
  <c r="ED11" i="1"/>
  <c r="DV11" i="1"/>
  <c r="ET10" i="1"/>
  <c r="EL10" i="1"/>
  <c r="ED10" i="1"/>
  <c r="DV10" i="1"/>
  <c r="ET9" i="1"/>
  <c r="EL9" i="1"/>
  <c r="ED9" i="1"/>
  <c r="DV9" i="1"/>
  <c r="ET8" i="1"/>
  <c r="EL8" i="1"/>
  <c r="ED8" i="1"/>
  <c r="DV8" i="1"/>
  <c r="ET7" i="1"/>
  <c r="EL7" i="1"/>
  <c r="ED7" i="1"/>
  <c r="DV7" i="1"/>
  <c r="ET6" i="1"/>
  <c r="EL6" i="1"/>
  <c r="ED6" i="1"/>
  <c r="DV6" i="1"/>
  <c r="ET5" i="1"/>
  <c r="EL5" i="1"/>
  <c r="ED5" i="1"/>
  <c r="DV5" i="1"/>
  <c r="ET4" i="1"/>
  <c r="EL4" i="1"/>
  <c r="ED4" i="1"/>
  <c r="DV4" i="1"/>
  <c r="ET3" i="1"/>
  <c r="EL3" i="1"/>
  <c r="ED3" i="1"/>
  <c r="DV3" i="1"/>
  <c r="ET2" i="1"/>
  <c r="EL2" i="1"/>
  <c r="ED2" i="1"/>
  <c r="DV2" i="1"/>
  <c r="ET1" i="1"/>
  <c r="EL1" i="1"/>
  <c r="ED1" i="1"/>
  <c r="DV1" i="1"/>
  <c r="DW6" i="1" s="1"/>
  <c r="EM5" i="1" l="1"/>
  <c r="EU2" i="1"/>
  <c r="DW2" i="1"/>
  <c r="DW4" i="1"/>
  <c r="DW3" i="1"/>
  <c r="EM9" i="1"/>
  <c r="EM17" i="1"/>
  <c r="EM23" i="1"/>
  <c r="EM31" i="1"/>
  <c r="EM27" i="1"/>
  <c r="DW5" i="1"/>
  <c r="EM7" i="1"/>
  <c r="EM15" i="1"/>
  <c r="EM3" i="1"/>
  <c r="DW7" i="1"/>
  <c r="DW10" i="1"/>
  <c r="DW11" i="1"/>
  <c r="EU6" i="1"/>
  <c r="DW18" i="1"/>
  <c r="EM21" i="1"/>
  <c r="EM30" i="1"/>
  <c r="EM1" i="1"/>
  <c r="EE2" i="1"/>
  <c r="EE4" i="1"/>
  <c r="EE6" i="1"/>
  <c r="EM8" i="1"/>
  <c r="DW12" i="1"/>
  <c r="DW13" i="1"/>
  <c r="EM16" i="1"/>
  <c r="DW20" i="1"/>
  <c r="DW21" i="1"/>
  <c r="EM24" i="1"/>
  <c r="DW28" i="1"/>
  <c r="DW29" i="1"/>
  <c r="EU4" i="1"/>
  <c r="EM13" i="1"/>
  <c r="EM22" i="1"/>
  <c r="DW27" i="1"/>
  <c r="DW1" i="1"/>
  <c r="EU1" i="1"/>
  <c r="EU3" i="1"/>
  <c r="EU5" i="1"/>
  <c r="EM10" i="1"/>
  <c r="DW14" i="1"/>
  <c r="DW15" i="1"/>
  <c r="EM18" i="1"/>
  <c r="DW22" i="1"/>
  <c r="DW23" i="1"/>
  <c r="EM25" i="1"/>
  <c r="EM26" i="1"/>
  <c r="DW30" i="1"/>
  <c r="DW31" i="1"/>
  <c r="EM14" i="1"/>
  <c r="DW19" i="1"/>
  <c r="DW26" i="1"/>
  <c r="EM29" i="1"/>
  <c r="EM46" i="1"/>
  <c r="EE1" i="1"/>
  <c r="EM2" i="1"/>
  <c r="EE3" i="1"/>
  <c r="EM4" i="1"/>
  <c r="EE5" i="1"/>
  <c r="EM6" i="1"/>
  <c r="EE7" i="1"/>
  <c r="DW8" i="1"/>
  <c r="DW9" i="1"/>
  <c r="EM11" i="1"/>
  <c r="EM12" i="1"/>
  <c r="DW16" i="1"/>
  <c r="DW17" i="1"/>
  <c r="EM19" i="1"/>
  <c r="EM20" i="1"/>
  <c r="DW24" i="1"/>
  <c r="DW25" i="1"/>
  <c r="EM28" i="1"/>
  <c r="DW32" i="1"/>
  <c r="EM54" i="1"/>
  <c r="EM48" i="1"/>
  <c r="EM52" i="1"/>
  <c r="EM55" i="1"/>
  <c r="EM50" i="1"/>
  <c r="EM53" i="1"/>
  <c r="EE32" i="1"/>
  <c r="EE33" i="1"/>
  <c r="EE34" i="1"/>
  <c r="EE35" i="1"/>
  <c r="EE36" i="1"/>
  <c r="EE37" i="1"/>
  <c r="EE38" i="1"/>
  <c r="EE39" i="1"/>
  <c r="EE40" i="1"/>
  <c r="EE41" i="1"/>
  <c r="EE42" i="1"/>
  <c r="EE43" i="1"/>
  <c r="EE44" i="1"/>
  <c r="EE45" i="1"/>
  <c r="EU47" i="1"/>
  <c r="EU51" i="1"/>
  <c r="EE9" i="1"/>
  <c r="EE8" i="1"/>
  <c r="EE30" i="1"/>
  <c r="EE29" i="1"/>
  <c r="EE28" i="1"/>
  <c r="EE27" i="1"/>
  <c r="EE26" i="1"/>
  <c r="EE25" i="1"/>
  <c r="EE24" i="1"/>
  <c r="EE23" i="1"/>
  <c r="EE22" i="1"/>
  <c r="EE21" i="1"/>
  <c r="EE20" i="1"/>
  <c r="EE19" i="1"/>
  <c r="EE18" i="1"/>
  <c r="EE17" i="1"/>
  <c r="EE16" i="1"/>
  <c r="EE15" i="1"/>
  <c r="EE14" i="1"/>
  <c r="EE13" i="1"/>
  <c r="EE12" i="1"/>
  <c r="EE11" i="1"/>
  <c r="EE10" i="1"/>
  <c r="EU55" i="1"/>
  <c r="EU54" i="1"/>
  <c r="EU52" i="1"/>
  <c r="EU50" i="1"/>
  <c r="EU48" i="1"/>
  <c r="EU46" i="1"/>
  <c r="EU11" i="1"/>
  <c r="EU10" i="1"/>
  <c r="EU9" i="1"/>
  <c r="EU7" i="1"/>
  <c r="EU30" i="1"/>
  <c r="EU29" i="1"/>
  <c r="EU28" i="1"/>
  <c r="EU27" i="1"/>
  <c r="EU26" i="1"/>
  <c r="EU25" i="1"/>
  <c r="EU24" i="1"/>
  <c r="EU23" i="1"/>
  <c r="EU22" i="1"/>
  <c r="EU21" i="1"/>
  <c r="EU20" i="1"/>
  <c r="EU19" i="1"/>
  <c r="EU18" i="1"/>
  <c r="EU17" i="1"/>
  <c r="EU16" i="1"/>
  <c r="EU15" i="1"/>
  <c r="EU14" i="1"/>
  <c r="EU13" i="1"/>
  <c r="EU12" i="1"/>
  <c r="EU8" i="1"/>
  <c r="EU31" i="1"/>
  <c r="EE31" i="1"/>
  <c r="EU32" i="1"/>
  <c r="EU33" i="1"/>
  <c r="EU34" i="1"/>
  <c r="EU35" i="1"/>
  <c r="EU36" i="1"/>
  <c r="EU37" i="1"/>
  <c r="EU38" i="1"/>
  <c r="EU39" i="1"/>
  <c r="EU40" i="1"/>
  <c r="EU41" i="1"/>
  <c r="EU42" i="1"/>
  <c r="EU43" i="1"/>
  <c r="EU44" i="1"/>
  <c r="EU45" i="1"/>
  <c r="EU49" i="1"/>
  <c r="EU53" i="1"/>
  <c r="EM32" i="1"/>
  <c r="DW33" i="1"/>
  <c r="EM33" i="1"/>
  <c r="DW34" i="1"/>
  <c r="EM34" i="1"/>
  <c r="DW35" i="1"/>
  <c r="EM35" i="1"/>
  <c r="DW36" i="1"/>
  <c r="EM36" i="1"/>
  <c r="DW37" i="1"/>
  <c r="EM37" i="1"/>
  <c r="DW38" i="1"/>
  <c r="EM38" i="1"/>
  <c r="DW39" i="1"/>
  <c r="EM39" i="1"/>
  <c r="DW40" i="1"/>
  <c r="EM40" i="1"/>
  <c r="DW41" i="1"/>
  <c r="EM41" i="1"/>
  <c r="DW42" i="1"/>
  <c r="EM42" i="1"/>
  <c r="DW43" i="1"/>
  <c r="EM43" i="1"/>
  <c r="DW44" i="1"/>
  <c r="EM44" i="1"/>
  <c r="DW45" i="1"/>
  <c r="EM45" i="1"/>
  <c r="EM47" i="1"/>
  <c r="EM49" i="1"/>
  <c r="EM51" i="1"/>
  <c r="P49" i="1" l="1"/>
  <c r="I49" i="1"/>
  <c r="B49" i="1"/>
  <c r="P43" i="1"/>
  <c r="I43" i="1"/>
  <c r="B43" i="1"/>
  <c r="P37" i="1"/>
  <c r="I37" i="1"/>
  <c r="B37" i="1"/>
  <c r="P31" i="1"/>
  <c r="I31" i="1"/>
  <c r="B31" i="1"/>
  <c r="BK54" i="1" l="1"/>
  <c r="BK53" i="1"/>
  <c r="BK52" i="1"/>
  <c r="I52" i="1"/>
  <c r="B52" i="1"/>
  <c r="BK51" i="1"/>
  <c r="BK50" i="1"/>
  <c r="BK49" i="1"/>
  <c r="BK48" i="1"/>
  <c r="BK47" i="1"/>
  <c r="BK46" i="1"/>
  <c r="P46" i="1"/>
  <c r="I46" i="1"/>
  <c r="B46" i="1"/>
  <c r="BK45" i="1"/>
  <c r="BK44" i="1"/>
  <c r="BK43" i="1"/>
  <c r="P40" i="1"/>
  <c r="I40" i="1"/>
  <c r="B40" i="1"/>
  <c r="P34" i="1"/>
  <c r="I34" i="1"/>
  <c r="B34" i="1"/>
  <c r="AV34" i="1" s="1"/>
  <c r="G29" i="1"/>
  <c r="B29" i="1"/>
  <c r="T28" i="1"/>
  <c r="A28" i="1"/>
  <c r="BB4" i="1" l="1"/>
  <c r="BC10" i="1"/>
  <c r="AK10" i="1" s="1"/>
  <c r="BC2" i="1"/>
  <c r="AK2" i="1" s="1"/>
  <c r="BA2" i="1"/>
  <c r="AI2" i="1" s="1"/>
  <c r="AZ4" i="1"/>
  <c r="AZ3" i="1"/>
  <c r="AZ5" i="1"/>
  <c r="AU7" i="1"/>
  <c r="AZ9" i="1"/>
  <c r="AW4" i="1"/>
  <c r="AE4" i="1" s="1"/>
  <c r="AX2" i="1"/>
  <c r="AF2" i="1" s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AH2" i="1"/>
  <c r="CW43" i="1" s="1"/>
  <c r="AT43" i="1"/>
  <c r="CN43" i="1"/>
  <c r="CM43" i="1" s="1"/>
  <c r="DH43" i="1"/>
  <c r="DI43" i="1" s="1"/>
  <c r="CV43" i="1"/>
  <c r="AP43" i="1"/>
  <c r="E7" i="1"/>
  <c r="E34" i="1" s="1"/>
  <c r="AY34" i="1" s="1"/>
  <c r="DC43" i="1"/>
  <c r="AH6" i="1"/>
  <c r="CW47" i="1" s="1"/>
  <c r="AC6" i="1"/>
  <c r="CV47" i="1" s="1"/>
  <c r="AC11" i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T44" i="1" s="1"/>
  <c r="BF24" i="1"/>
  <c r="AP24" i="1"/>
  <c r="T17" i="1" s="1"/>
  <c r="DJ53" i="1"/>
  <c r="CR53" i="1"/>
  <c r="AH26" i="1" s="1"/>
  <c r="DJ52" i="1"/>
  <c r="CG52" i="1" s="1"/>
  <c r="CR52" i="1"/>
  <c r="AH25" i="1" s="1"/>
  <c r="AH4" i="1"/>
  <c r="CV52" i="1"/>
  <c r="C24" i="1"/>
  <c r="C51" i="1" s="1"/>
  <c r="AN11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F32" i="1" s="1"/>
  <c r="BF16" i="1"/>
  <c r="AP16" i="1"/>
  <c r="F5" i="1" s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7" i="1" l="1"/>
  <c r="C34" i="1" s="1"/>
  <c r="AW34" i="1" s="1"/>
  <c r="BA43" i="1"/>
  <c r="AX43" i="1" s="1"/>
  <c r="AF43" i="1" s="1"/>
  <c r="AO43" i="1"/>
  <c r="DE43" i="1"/>
  <c r="AU43" i="1" s="1"/>
  <c r="J13" i="1"/>
  <c r="J40" i="1" s="1"/>
  <c r="C6" i="1"/>
  <c r="C33" i="1" s="1"/>
  <c r="AW33" i="1" s="1"/>
  <c r="AN2" i="1"/>
  <c r="AP6" i="1"/>
  <c r="AP2" i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M32" i="1" s="1"/>
  <c r="AP17" i="1"/>
  <c r="M5" i="1" s="1"/>
  <c r="BF17" i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AP19" i="1"/>
  <c r="F11" i="1" s="1"/>
  <c r="AX19" i="1"/>
  <c r="F38" i="1" s="1"/>
  <c r="CG54" i="1"/>
  <c r="CW45" i="1"/>
  <c r="Q7" i="1"/>
  <c r="Q34" i="1" s="1"/>
  <c r="AP4" i="1"/>
  <c r="DI50" i="1"/>
  <c r="CL50" i="1"/>
  <c r="CG50" i="1"/>
  <c r="CH50" i="1"/>
  <c r="CM46" i="1"/>
  <c r="BF20" i="1"/>
  <c r="AP20" i="1"/>
  <c r="M11" i="1" s="1"/>
  <c r="AX20" i="1"/>
  <c r="M38" i="1" s="1"/>
  <c r="CW46" i="1"/>
  <c r="C13" i="1"/>
  <c r="C40" i="1" s="1"/>
  <c r="AP5" i="1"/>
  <c r="AX27" i="1"/>
  <c r="T50" i="1" s="1"/>
  <c r="BF27" i="1"/>
  <c r="AP27" i="1"/>
  <c r="T23" i="1" s="1"/>
  <c r="CO43" i="1"/>
  <c r="BF18" i="1"/>
  <c r="AP18" i="1"/>
  <c r="T5" i="1" s="1"/>
  <c r="AX18" i="1"/>
  <c r="T32" i="1" s="1"/>
  <c r="AX22" i="1"/>
  <c r="F44" i="1" s="1"/>
  <c r="BF22" i="1"/>
  <c r="AP22" i="1"/>
  <c r="F17" i="1" s="1"/>
  <c r="CO51" i="1"/>
  <c r="CM45" i="1"/>
  <c r="CW49" i="1"/>
  <c r="C19" i="1"/>
  <c r="C46" i="1" s="1"/>
  <c r="AP8" i="1"/>
  <c r="DI48" i="1"/>
  <c r="CL48" i="1"/>
  <c r="CG48" i="1"/>
  <c r="CH48" i="1"/>
  <c r="CG47" i="1"/>
  <c r="BP52" i="1"/>
  <c r="CX52" i="1"/>
  <c r="BN52" i="1"/>
  <c r="AK52" i="1"/>
  <c r="AX25" i="1"/>
  <c r="F50" i="1" s="1"/>
  <c r="BF25" i="1"/>
  <c r="AP25" i="1"/>
  <c r="F23" i="1" s="1"/>
  <c r="CV53" i="1"/>
  <c r="J24" i="1"/>
  <c r="J51" i="1" s="1"/>
  <c r="AN12" i="1"/>
  <c r="CG46" i="1"/>
  <c r="AX26" i="1"/>
  <c r="M50" i="1" s="1"/>
  <c r="BF26" i="1"/>
  <c r="AP26" i="1"/>
  <c r="M23" i="1" s="1"/>
  <c r="CX43" i="1"/>
  <c r="BN43" i="1"/>
  <c r="AK43" i="1"/>
  <c r="BP43" i="1"/>
  <c r="AX23" i="1"/>
  <c r="M44" i="1" s="1"/>
  <c r="BF23" i="1"/>
  <c r="AP23" i="1"/>
  <c r="M17" i="1" s="1"/>
  <c r="CL45" i="1"/>
  <c r="DI45" i="1"/>
  <c r="CH45" i="1"/>
  <c r="CX48" i="1"/>
  <c r="BP48" i="1"/>
  <c r="BN48" i="1"/>
  <c r="AK48" i="1"/>
  <c r="CM54" i="1"/>
  <c r="BF21" i="1"/>
  <c r="AP21" i="1"/>
  <c r="T11" i="1" s="1"/>
  <c r="AX21" i="1"/>
  <c r="T38" i="1" s="1"/>
  <c r="CV45" i="1"/>
  <c r="Q6" i="1"/>
  <c r="Q33" i="1" s="1"/>
  <c r="AN4" i="1"/>
  <c r="CL52" i="1"/>
  <c r="DI52" i="1"/>
  <c r="CH52" i="1"/>
  <c r="CW53" i="1"/>
  <c r="J25" i="1"/>
  <c r="J52" i="1" s="1"/>
  <c r="AP12" i="1"/>
  <c r="BU43" i="1" l="1"/>
  <c r="AS43" i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M14" i="1"/>
  <c r="M41" i="1" s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CB51" i="1" l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S43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S44" i="1" s="1"/>
  <c r="BE24" i="1"/>
  <c r="AO24" i="1"/>
  <c r="S17" i="1" s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AO16" i="1"/>
  <c r="E5" i="1" s="1"/>
  <c r="AW16" i="1"/>
  <c r="E32" i="1" s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E31" i="1" s="1"/>
  <c r="AN16" i="1"/>
  <c r="E4" i="1" s="1"/>
  <c r="BD16" i="1"/>
  <c r="AN24" i="1"/>
  <c r="S16" i="1" s="1"/>
  <c r="BD24" i="1"/>
  <c r="AE24" i="1"/>
  <c r="BC24" i="1" s="1"/>
  <c r="BS51" i="1"/>
  <c r="BR51" i="1" s="1"/>
  <c r="AD24" i="1" s="1"/>
  <c r="AT24" i="1" s="1"/>
  <c r="R43" i="1" s="1"/>
  <c r="CF46" i="1"/>
  <c r="CE46" i="1" s="1"/>
  <c r="AF19" i="1" s="1"/>
  <c r="AV19" i="1" s="1"/>
  <c r="E37" i="1" s="1"/>
  <c r="AG19" i="1"/>
  <c r="AO19" i="1" s="1"/>
  <c r="E11" i="1" s="1"/>
  <c r="AG26" i="1"/>
  <c r="AW26" i="1" s="1"/>
  <c r="L50" i="1" s="1"/>
  <c r="CF53" i="1"/>
  <c r="CE53" i="1" s="1"/>
  <c r="AF26" i="1" s="1"/>
  <c r="AN26" i="1" s="1"/>
  <c r="L22" i="1" s="1"/>
  <c r="BJ51" i="1"/>
  <c r="AC24" i="1" s="1"/>
  <c r="BA24" i="1" s="1"/>
  <c r="CF52" i="1"/>
  <c r="CE52" i="1" s="1"/>
  <c r="AF25" i="1" s="1"/>
  <c r="BD25" i="1" s="1"/>
  <c r="AG25" i="1"/>
  <c r="AO25" i="1" s="1"/>
  <c r="E23" i="1" s="1"/>
  <c r="AG20" i="1"/>
  <c r="AO20" i="1" s="1"/>
  <c r="L11" i="1" s="1"/>
  <c r="CF47" i="1"/>
  <c r="CE47" i="1" s="1"/>
  <c r="AF20" i="1" s="1"/>
  <c r="AN20" i="1" s="1"/>
  <c r="L10" i="1" s="1"/>
  <c r="AG22" i="1"/>
  <c r="AW22" i="1" s="1"/>
  <c r="E44" i="1" s="1"/>
  <c r="CF49" i="1"/>
  <c r="CE49" i="1" s="1"/>
  <c r="AF22" i="1" s="1"/>
  <c r="AN22" i="1" s="1"/>
  <c r="E16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D32" i="1" s="1"/>
  <c r="AO26" i="1"/>
  <c r="L23" i="1" s="1"/>
  <c r="BD20" i="1"/>
  <c r="BE26" i="1"/>
  <c r="AU24" i="1"/>
  <c r="R44" i="1" s="1"/>
  <c r="AS24" i="1"/>
  <c r="Q44" i="1" s="1"/>
  <c r="AN19" i="1"/>
  <c r="E10" i="1" s="1"/>
  <c r="AM24" i="1"/>
  <c r="R17" i="1" s="1"/>
  <c r="AK24" i="1"/>
  <c r="Q17" i="1" s="1"/>
  <c r="AL24" i="1"/>
  <c r="R16" i="1" s="1"/>
  <c r="BB24" i="1"/>
  <c r="AW25" i="1"/>
  <c r="E50" i="1" s="1"/>
  <c r="BD22" i="1"/>
  <c r="BC16" i="1"/>
  <c r="AV22" i="1"/>
  <c r="E43" i="1" s="1"/>
  <c r="BD19" i="1"/>
  <c r="BE25" i="1"/>
  <c r="BD26" i="1"/>
  <c r="AW19" i="1"/>
  <c r="E38" i="1" s="1"/>
  <c r="BE19" i="1"/>
  <c r="BE22" i="1"/>
  <c r="AZ32" i="1"/>
  <c r="AV25" i="1"/>
  <c r="E49" i="1" s="1"/>
  <c r="AO22" i="1"/>
  <c r="E17" i="1" s="1"/>
  <c r="AV26" i="1"/>
  <c r="L49" i="1" s="1"/>
  <c r="AN25" i="1"/>
  <c r="E22" i="1" s="1"/>
  <c r="BE20" i="1"/>
  <c r="AW20" i="1"/>
  <c r="L38" i="1" s="1"/>
  <c r="AV20" i="1"/>
  <c r="L37" i="1" s="1"/>
  <c r="BD27" i="1"/>
  <c r="AN27" i="1"/>
  <c r="S22" i="1" s="1"/>
  <c r="AV27" i="1"/>
  <c r="S49" i="1" s="1"/>
  <c r="BE17" i="1"/>
  <c r="AO17" i="1"/>
  <c r="L5" i="1" s="1"/>
  <c r="AW17" i="1"/>
  <c r="L32" i="1" s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AK16" i="1"/>
  <c r="C5" i="1" s="1"/>
  <c r="AS16" i="1"/>
  <c r="C32" i="1" s="1"/>
  <c r="AV21" i="1"/>
  <c r="S37" i="1" s="1"/>
  <c r="BD21" i="1"/>
  <c r="AN21" i="1"/>
  <c r="S10" i="1" s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AN17" i="1"/>
  <c r="L4" i="1" s="1"/>
  <c r="AV17" i="1"/>
  <c r="L31" i="1" s="1"/>
  <c r="AT16" i="1"/>
  <c r="D31" i="1" s="1"/>
  <c r="AL16" i="1"/>
  <c r="D4" i="1" s="1"/>
  <c r="BB16" i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L44" i="1" s="1"/>
  <c r="AO23" i="1"/>
  <c r="L17" i="1" s="1"/>
  <c r="BE23" i="1"/>
  <c r="AO18" i="1"/>
  <c r="S5" i="1" s="1"/>
  <c r="AW18" i="1"/>
  <c r="S32" i="1" s="1"/>
  <c r="BE18" i="1"/>
  <c r="AO21" i="1"/>
  <c r="S11" i="1" s="1"/>
  <c r="AW21" i="1"/>
  <c r="S38" i="1" s="1"/>
  <c r="BE21" i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S50" i="1" s="1"/>
  <c r="BE27" i="1"/>
  <c r="AO27" i="1"/>
  <c r="S23" i="1" s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AN23" i="1"/>
  <c r="L16" i="1" s="1"/>
  <c r="AV23" i="1"/>
  <c r="L43" i="1" s="1"/>
  <c r="AV18" i="1"/>
  <c r="S31" i="1" s="1"/>
  <c r="BD18" i="1"/>
  <c r="AN18" i="1"/>
  <c r="S4" i="1" s="1"/>
  <c r="AM16" i="1" l="1"/>
  <c r="D5" i="1" s="1"/>
  <c r="BS50" i="1"/>
  <c r="BR50" i="1" s="1"/>
  <c r="AD23" i="1" s="1"/>
  <c r="AE23" i="1"/>
  <c r="AU23" i="1" s="1"/>
  <c r="K44" i="1" s="1"/>
  <c r="AE21" i="1"/>
  <c r="AU21" i="1" s="1"/>
  <c r="R38" i="1" s="1"/>
  <c r="BS48" i="1"/>
  <c r="BR48" i="1" s="1"/>
  <c r="AD21" i="1" s="1"/>
  <c r="AL21" i="1" s="1"/>
  <c r="R10" i="1" s="1"/>
  <c r="BS49" i="1"/>
  <c r="BR49" i="1" s="1"/>
  <c r="AD22" i="1" s="1"/>
  <c r="AE22" i="1"/>
  <c r="AM22" i="1" s="1"/>
  <c r="D17" i="1" s="1"/>
  <c r="AE19" i="1"/>
  <c r="AU19" i="1" s="1"/>
  <c r="D38" i="1" s="1"/>
  <c r="BS46" i="1"/>
  <c r="BR46" i="1" s="1"/>
  <c r="AD19" i="1" s="1"/>
  <c r="BB19" i="1" s="1"/>
  <c r="BS44" i="1"/>
  <c r="BR44" i="1" s="1"/>
  <c r="AD17" i="1" s="1"/>
  <c r="BB17" i="1" s="1"/>
  <c r="AE17" i="1"/>
  <c r="AU17" i="1" s="1"/>
  <c r="K32" i="1" s="1"/>
  <c r="BJ47" i="1"/>
  <c r="AC20" i="1" s="1"/>
  <c r="BA20" i="1" s="1"/>
  <c r="BJ45" i="1"/>
  <c r="AC18" i="1" s="1"/>
  <c r="BA18" i="1" s="1"/>
  <c r="BJ53" i="1"/>
  <c r="AC26" i="1" s="1"/>
  <c r="BA26" i="1" s="1"/>
  <c r="BJ54" i="1"/>
  <c r="AC27" i="1" s="1"/>
  <c r="BA27" i="1" s="1"/>
  <c r="AE20" i="1"/>
  <c r="AU20" i="1" s="1"/>
  <c r="K38" i="1" s="1"/>
  <c r="BS47" i="1"/>
  <c r="BR47" i="1" s="1"/>
  <c r="AD20" i="1" s="1"/>
  <c r="AL20" i="1" s="1"/>
  <c r="K10" i="1" s="1"/>
  <c r="AE27" i="1"/>
  <c r="AU27" i="1" s="1"/>
  <c r="R50" i="1" s="1"/>
  <c r="BS54" i="1"/>
  <c r="BR54" i="1" s="1"/>
  <c r="AD27" i="1" s="1"/>
  <c r="AL27" i="1" s="1"/>
  <c r="R22" i="1" s="1"/>
  <c r="AE25" i="1"/>
  <c r="AM25" i="1" s="1"/>
  <c r="D23" i="1" s="1"/>
  <c r="BS52" i="1"/>
  <c r="BR52" i="1" s="1"/>
  <c r="AD25" i="1" s="1"/>
  <c r="AT25" i="1" s="1"/>
  <c r="D49" i="1" s="1"/>
  <c r="BS45" i="1"/>
  <c r="BR45" i="1" s="1"/>
  <c r="AD18" i="1" s="1"/>
  <c r="AE18" i="1"/>
  <c r="BS53" i="1"/>
  <c r="BR53" i="1" s="1"/>
  <c r="AD26" i="1" s="1"/>
  <c r="AE26" i="1"/>
  <c r="AS26" i="1"/>
  <c r="J50" i="1" s="1"/>
  <c r="BJ46" i="1"/>
  <c r="AC19" i="1" s="1"/>
  <c r="BJ49" i="1"/>
  <c r="AC22" i="1" s="1"/>
  <c r="AT23" i="1"/>
  <c r="K43" i="1" s="1"/>
  <c r="BB23" i="1"/>
  <c r="AL23" i="1"/>
  <c r="K16" i="1" s="1"/>
  <c r="BJ52" i="1"/>
  <c r="AC25" i="1" s="1"/>
  <c r="BJ44" i="1"/>
  <c r="AC17" i="1" s="1"/>
  <c r="BJ48" i="1"/>
  <c r="AC21" i="1" s="1"/>
  <c r="BJ50" i="1"/>
  <c r="AC23" i="1" s="1"/>
  <c r="BC27" i="1"/>
  <c r="AL17" i="1"/>
  <c r="K4" i="1" s="1"/>
  <c r="AM23" i="1" l="1"/>
  <c r="K17" i="1" s="1"/>
  <c r="AM19" i="1"/>
  <c r="D11" i="1" s="1"/>
  <c r="AS20" i="1"/>
  <c r="J38" i="1" s="1"/>
  <c r="AM21" i="1"/>
  <c r="R11" i="1" s="1"/>
  <c r="BC25" i="1"/>
  <c r="BB21" i="1"/>
  <c r="AM27" i="1"/>
  <c r="R23" i="1" s="1"/>
  <c r="AK26" i="1"/>
  <c r="J23" i="1" s="1"/>
  <c r="BC23" i="1"/>
  <c r="AM20" i="1"/>
  <c r="K11" i="1" s="1"/>
  <c r="BC19" i="1"/>
  <c r="BC21" i="1"/>
  <c r="AT19" i="1"/>
  <c r="D37" i="1" s="1"/>
  <c r="AS18" i="1"/>
  <c r="Q32" i="1" s="1"/>
  <c r="AT20" i="1"/>
  <c r="K37" i="1" s="1"/>
  <c r="AL25" i="1"/>
  <c r="D22" i="1" s="1"/>
  <c r="AT21" i="1"/>
  <c r="R37" i="1" s="1"/>
  <c r="AK18" i="1"/>
  <c r="Q5" i="1" s="1"/>
  <c r="BC22" i="1"/>
  <c r="BB20" i="1"/>
  <c r="AM17" i="1"/>
  <c r="K5" i="1" s="1"/>
  <c r="BB25" i="1"/>
  <c r="BC17" i="1"/>
  <c r="AK27" i="1"/>
  <c r="Q23" i="1" s="1"/>
  <c r="AU22" i="1"/>
  <c r="D44" i="1" s="1"/>
  <c r="AL19" i="1"/>
  <c r="D10" i="1" s="1"/>
  <c r="AT17" i="1"/>
  <c r="K31" i="1" s="1"/>
  <c r="BC20" i="1"/>
  <c r="AU25" i="1"/>
  <c r="D50" i="1" s="1"/>
  <c r="AT22" i="1"/>
  <c r="D43" i="1" s="1"/>
  <c r="AL22" i="1"/>
  <c r="D16" i="1" s="1"/>
  <c r="BB22" i="1"/>
  <c r="BB27" i="1"/>
  <c r="AS27" i="1"/>
  <c r="Q50" i="1" s="1"/>
  <c r="AK20" i="1"/>
  <c r="J11" i="1" s="1"/>
  <c r="AT27" i="1"/>
  <c r="R49" i="1" s="1"/>
  <c r="BC26" i="1"/>
  <c r="AM26" i="1"/>
  <c r="K23" i="1" s="1"/>
  <c r="AU26" i="1"/>
  <c r="K50" i="1" s="1"/>
  <c r="AS22" i="1"/>
  <c r="C44" i="1" s="1"/>
  <c r="AK22" i="1"/>
  <c r="C17" i="1" s="1"/>
  <c r="BA22" i="1"/>
  <c r="AK19" i="1"/>
  <c r="C11" i="1" s="1"/>
  <c r="AS19" i="1"/>
  <c r="C38" i="1" s="1"/>
  <c r="BA19" i="1"/>
  <c r="AT26" i="1"/>
  <c r="K49" i="1" s="1"/>
  <c r="BB26" i="1"/>
  <c r="AL26" i="1"/>
  <c r="K22" i="1" s="1"/>
  <c r="AM18" i="1"/>
  <c r="R5" i="1" s="1"/>
  <c r="AU18" i="1"/>
  <c r="R32" i="1" s="1"/>
  <c r="BC18" i="1"/>
  <c r="AS23" i="1"/>
  <c r="J44" i="1" s="1"/>
  <c r="AK23" i="1"/>
  <c r="J17" i="1" s="1"/>
  <c r="BA23" i="1"/>
  <c r="AS25" i="1"/>
  <c r="C50" i="1" s="1"/>
  <c r="BA25" i="1"/>
  <c r="AK25" i="1"/>
  <c r="C23" i="1" s="1"/>
  <c r="BA21" i="1"/>
  <c r="AK21" i="1"/>
  <c r="Q11" i="1" s="1"/>
  <c r="AS21" i="1"/>
  <c r="Q38" i="1" s="1"/>
  <c r="BA17" i="1"/>
  <c r="AK17" i="1"/>
  <c r="J5" i="1" s="1"/>
  <c r="AS17" i="1"/>
  <c r="J32" i="1" s="1"/>
  <c r="BB18" i="1"/>
  <c r="AL18" i="1"/>
  <c r="R4" i="1" s="1"/>
  <c r="AT18" i="1"/>
  <c r="R31" i="1" s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<sst xmlns="http://schemas.openxmlformats.org/spreadsheetml/2006/main" count="426" uniqueCount="245">
  <si>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</si>
  <si>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</si>
  <si>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</si>
  <si>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</si>
  <si>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</si>
  <si>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</si>
  <si>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</si>
  <si>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</si>
  <si>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</si>
  <si>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</si>
  <si>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</si>
  <si>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</si>
  <si>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</si>
  <si>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</si>
  <si>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</si>
  <si>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</si>
  <si>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</si>
  <si>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</si>
  <si>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</si>
  <si>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</si>
  <si>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</si>
  <si>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</si>
  <si>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</si>
  <si>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</si>
  <si>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</si>
  <si>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</si>
  <si>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</si>
  <si>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</si>
  <si>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</si>
  <si>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</si>
  <si>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</si>
  <si>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－</t>
    <phoneticPr fontId="1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</si>
  <si>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</si>
  <si>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</si>
  <si>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</si>
  <si>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</si>
  <si>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</si>
  <si>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</si>
  <si>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</si>
  <si>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</si>
  <si>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</si>
  <si>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</si>
  <si>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</si>
  <si>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</si>
  <si>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</si>
  <si>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</si>
  <si>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</si>
  <si>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</si>
  <si>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</si>
  <si>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</si>
  <si>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</si>
  <si>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</si>
  <si>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</si>
  <si>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</si>
  <si>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</si>
  <si>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</si>
  <si>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</si>
  <si>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</si>
  <si>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</si>
  <si>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</si>
  <si>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</si>
  <si>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</si>
  <si>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</si>
  <si>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</si>
  <si>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</si>
  <si>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</si>
  <si>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</si>
  <si>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</si>
  <si>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</si>
  <si>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</si>
  <si>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</si>
  <si>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</si>
  <si>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</si>
  <si>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</si>
  <si>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</si>
  <si>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</si>
  <si>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</si>
  <si>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</si>
  <si>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</si>
  <si>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</si>
  <si>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</si>
  <si>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</si>
  <si>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</si>
  <si>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</si>
  <si>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</si>
  <si>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</si>
  <si>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</si>
  <si>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</si>
  <si>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</si>
  <si>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</si>
  <si>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</si>
  <si>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</si>
  <si>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</si>
  <si>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</si>
  <si>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</si>
  <si>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</si>
  <si>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</si>
  <si>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</si>
  <si>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</si>
  <si>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</si>
  <si>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</si>
  <si>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</si>
  <si>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</si>
  <si>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</si>
  <si>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</si>
  <si>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</si>
  <si>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</si>
  <si>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</si>
  <si>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</si>
  <si>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</si>
  <si>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</si>
  <si>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</si>
  <si>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</si>
  <si>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</si>
  <si>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</si>
  <si>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</si>
  <si>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</si>
  <si>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</si>
  <si>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</si>
  <si>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</si>
  <si>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</si>
  <si>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</si>
  <si>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</si>
  <si>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</si>
  <si>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</si>
  <si>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</si>
  <si>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</si>
  <si>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</si>
  <si>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</si>
  <si>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</si>
  <si>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</si>
  <si>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</si>
  <si>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</si>
  <si>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</si>
  <si>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</si>
  <si>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</si>
  <si>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</si>
  <si>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</si>
  <si>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</si>
  <si>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</si>
  <si>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</si>
  <si>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</si>
  <si>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</si>
  <si>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</si>
  <si>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</si>
  <si>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</si>
  <si>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</si>
  <si>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</si>
  <si>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</si>
  <si>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</si>
  <si>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</si>
  <si>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</si>
  <si>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</si>
  <si>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</si>
  <si>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</si>
  <si>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</si>
  <si>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</si>
  <si>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</si>
  <si>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</si>
  <si>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</si>
  <si>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</si>
  <si>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</si>
  <si>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</si>
  <si>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</si>
  <si>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</si>
  <si>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</si>
  <si>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</si>
  <si>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</si>
  <si>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</si>
  <si>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</si>
  <si>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</si>
  <si>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</si>
  <si>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</si>
  <si>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</si>
  <si>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</si>
  <si>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</si>
  <si>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</si>
  <si>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</si>
  <si>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</si>
  <si>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</si>
  <si>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</si>
  <si>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</si>
  <si>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</si>
  <si>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</si>
  <si>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</si>
  <si>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</si>
  <si>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</si>
  <si>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</si>
  <si>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</si>
  <si>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</si>
  <si>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</si>
  <si>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</si>
  <si>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</si>
  <si>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</si>
  <si>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</si>
  <si>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</si>
  <si>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</si>
  <si>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</si>
  <si>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</si>
  <si>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</si>
  <si>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</si>
  <si>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</si>
  <si>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</si>
  <si>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</si>
  <si>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</si>
  <si>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</si>
  <si>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</si>
  <si>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</si>
  <si>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</si>
  <si>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</si>
  <si>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</si>
  <si>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</si>
  <si>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</si>
  <si>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</si>
  <si>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</si>
  <si>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</si>
  <si>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</si>
  <si>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</si>
  <si>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</si>
  <si>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</si>
  <si>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</si>
  <si>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</si>
  <si>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</si>
  <si>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</si>
  <si>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</si>
  <si>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</si>
  <si>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</si>
  <si>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</si>
  <si>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</si>
  <si>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</si>
  <si>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</si>
  <si>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</si>
  <si>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</si>
  <si>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</si>
  <si>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</si>
  <si>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</si>
  <si>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</si>
  <si>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</si>
  <si>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</si>
  <si>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</si>
  <si>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</si>
  <si>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</si>
  <si>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</si>
  <si>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</si>
  <si>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 </t>
    </r>
    <r>
      <rPr>
        <b/>
        <sz val="36"/>
        <color rgb="FFFF0000"/>
        <rFont val="UD デジタル 教科書体 N-R"/>
        <family val="1"/>
        <charset val="128"/>
      </rPr>
      <t>百位くり下がり</t>
    </r>
    <rPh sb="2" eb="3">
      <t>ザン</t>
    </rPh>
    <rPh sb="3" eb="5">
      <t>ヒッサン</t>
    </rPh>
    <rPh sb="13" eb="14">
      <t>ヒャク</t>
    </rPh>
    <rPh sb="14" eb="15">
      <t>イ</t>
    </rPh>
    <rPh sb="17" eb="18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</si>
</sst>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9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22" fillId="0" borderId="13" xfId="0" applyFont="1" applyBorder="1" applyAlignment="1">
      <alignment horizontal="center"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9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9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8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8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1" xfId="0" applyFont="1" applyFill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0" borderId="23" xfId="0" applyFont="1" applyBorder="1" applyAlignment="1">
      <alignment vertical="center" shrinkToFit="1"/>
    </xf>
    <xf numFmtId="0" fontId="10" fillId="5" borderId="24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5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30" fillId="0" borderId="23" xfId="0" applyFont="1" applyFill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/>
    </xf>
    <xf numFmtId="177" fontId="10" fillId="0" borderId="24" xfId="0" applyNumberFormat="1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6" borderId="22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3" xfId="0" applyFont="1" applyFill="1" applyBorder="1" applyAlignment="1">
      <alignment horizontal="center" vertical="center" shrinkToFit="1"/>
    </xf>
    <xf numFmtId="0" fontId="32" fillId="5" borderId="28" xfId="0" applyFont="1" applyFill="1" applyBorder="1" applyAlignment="1">
      <alignment horizontal="center" vertical="center" shrinkToFit="1"/>
    </xf>
    <xf numFmtId="0" fontId="32" fillId="0" borderId="28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0" fontId="32" fillId="0" borderId="30" xfId="0" applyFont="1" applyFill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7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1" xfId="0" applyFont="1" applyFill="1" applyBorder="1">
      <alignment vertical="center"/>
    </xf>
    <xf numFmtId="0" fontId="10" fillId="5" borderId="32" xfId="0" applyFont="1" applyFill="1" applyBorder="1">
      <alignment vertical="center"/>
    </xf>
    <xf numFmtId="0" fontId="10" fillId="0" borderId="32" xfId="0" applyFont="1" applyBorder="1">
      <alignment vertical="center"/>
    </xf>
    <xf numFmtId="0" fontId="10" fillId="0" borderId="31" xfId="0" applyFont="1" applyBorder="1">
      <alignment vertical="center"/>
    </xf>
    <xf numFmtId="0" fontId="10" fillId="0" borderId="33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4" xfId="0" applyFont="1" applyFill="1" applyBorder="1" applyAlignment="1">
      <alignment horizontal="center" vertical="top" textRotation="255"/>
    </xf>
    <xf numFmtId="0" fontId="11" fillId="0" borderId="35" xfId="0" applyFont="1" applyFill="1" applyBorder="1" applyAlignment="1">
      <alignment horizontal="center" vertical="top" textRotation="255" shrinkToFit="1"/>
    </xf>
    <xf numFmtId="0" fontId="11" fillId="0" borderId="36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0" fillId="0" borderId="36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1" fillId="2" borderId="34" xfId="0" applyFont="1" applyFill="1" applyBorder="1" applyAlignment="1">
      <alignment horizontal="center" vertical="top" textRotation="255"/>
    </xf>
    <xf numFmtId="0" fontId="10" fillId="0" borderId="36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8" xfId="0" applyFont="1" applyFill="1" applyBorder="1" applyAlignment="1">
      <alignment horizontal="center" vertical="top" textRotation="255"/>
    </xf>
    <xf numFmtId="0" fontId="16" fillId="2" borderId="37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6" xfId="0" applyFont="1" applyFill="1" applyBorder="1" applyAlignment="1">
      <alignment vertical="top" textRotation="255"/>
    </xf>
    <xf numFmtId="0" fontId="7" fillId="5" borderId="34" xfId="0" applyFont="1" applyFill="1" applyBorder="1" applyAlignment="1">
      <alignment horizontal="center" vertical="top" textRotation="255"/>
    </xf>
    <xf numFmtId="0" fontId="10" fillId="0" borderId="34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7" fillId="7" borderId="34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38" xfId="0" applyFont="1" applyBorder="1" applyAlignment="1">
      <alignment vertical="top" textRotation="255"/>
    </xf>
    <xf numFmtId="0" fontId="16" fillId="0" borderId="37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9" fillId="0" borderId="0" xfId="0" applyFont="1" applyBorder="1" applyAlignment="1"/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19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19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19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19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19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19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19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19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19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19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19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19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19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19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19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19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19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19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19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19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19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19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19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19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19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19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19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19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19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19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19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19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19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19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19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19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19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19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19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19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19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19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19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19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19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19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19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19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19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19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19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19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19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19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19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19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19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19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19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19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17319</xdr:colOff>
      <xdr:row>28</xdr:row>
      <xdr:rowOff>450272</xdr:rowOff>
    </xdr:from>
    <xdr:to>
      <xdr:col>23</xdr:col>
      <xdr:colOff>34637</xdr:colOff>
      <xdr:row>39</xdr:row>
      <xdr:rowOff>225135</xdr:rowOff>
    </xdr:to>
    <xdr:sp macro="" textlink="">
      <xdr:nvSpPr>
        <xdr:cNvPr id="66" name="角丸四角形吹き出し 65"/>
        <xdr:cNvSpPr/>
      </xdr:nvSpPr>
      <xdr:spPr>
        <a:xfrm>
          <a:off x="9074728" y="14062363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8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9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4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4" hidden="1" customWidth="1"/>
    <col min="131" max="131" width="4.25" style="74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4" hidden="1" customWidth="1"/>
    <col min="138" max="139" width="4.25" style="74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4" hidden="1" customWidth="1"/>
    <col min="146" max="147" width="4.25" style="9" hidden="1" customWidth="1"/>
    <col min="148" max="148" width="9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4" hidden="1" customWidth="1"/>
    <col min="154" max="155" width="4.25" style="9" hidden="1" customWidth="1"/>
  </cols>
  <sheetData>
    <row r="1" spans="1:155" s="9" customFormat="1" ht="50.1" customHeight="1" thickBot="1" x14ac:dyDescent="0.3">
      <c r="A1" s="212" t="s">
        <v>244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3">
        <v>1</v>
      </c>
      <c r="U1" s="213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0.15660048125392445</v>
      </c>
      <c r="DW1" s="12">
        <f ca="1">RANK(DV1,$DV$1:$DV$54,)</f>
        <v>40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45" ca="1" si="1">RAND()</f>
        <v>0.42016767590055248</v>
      </c>
      <c r="EE1" s="12">
        <f t="shared" ref="EE1:EE45" ca="1" si="2">RANK(ED1,$ED$1:$ED$100,)</f>
        <v>28</v>
      </c>
      <c r="EF1" s="13"/>
      <c r="EG1" s="14">
        <v>1</v>
      </c>
      <c r="EH1" s="14">
        <v>0</v>
      </c>
      <c r="EI1" s="15">
        <v>1</v>
      </c>
      <c r="EK1" s="10" t="s">
        <v>6</v>
      </c>
      <c r="EL1" s="11">
        <f t="shared" ref="EL1:EL55" ca="1" si="3">RAND()</f>
        <v>0.86697210353290077</v>
      </c>
      <c r="EM1" s="12">
        <f t="shared" ref="EM1:EM55" ca="1" si="4">RANK(EL1,$EL$1:$EL$100,)</f>
        <v>8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55" ca="1" si="5">RAND()</f>
        <v>0.14076425972841944</v>
      </c>
      <c r="EU1" s="12">
        <f t="shared" ref="EU1:EU55" ca="1" si="6">RANK(ET1,$ET$1:$ET$100,)</f>
        <v>44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4" t="s">
        <v>8</v>
      </c>
      <c r="C2" s="215"/>
      <c r="D2" s="215"/>
      <c r="E2" s="215"/>
      <c r="F2" s="216"/>
      <c r="G2" s="214" t="s">
        <v>9</v>
      </c>
      <c r="H2" s="215"/>
      <c r="I2" s="215"/>
      <c r="J2" s="217"/>
      <c r="K2" s="215"/>
      <c r="L2" s="215"/>
      <c r="M2" s="215"/>
      <c r="N2" s="215"/>
      <c r="O2" s="215"/>
      <c r="P2" s="215"/>
      <c r="Q2" s="215"/>
      <c r="R2" s="215"/>
      <c r="S2" s="215"/>
      <c r="T2" s="216"/>
      <c r="U2" s="16"/>
      <c r="AA2" s="17"/>
      <c r="AB2" s="18" t="s">
        <v>10</v>
      </c>
      <c r="AC2" s="19">
        <f t="shared" ref="AC2" ca="1" si="7">IF(AND(BJ2&lt;0,AU2&lt;9),AU2+1,AU2)</f>
        <v>9</v>
      </c>
      <c r="AD2" s="19">
        <f t="shared" ref="AD2" ca="1" si="8">AV2</f>
        <v>3</v>
      </c>
      <c r="AE2" s="19">
        <f t="shared" ref="AE2" ca="1" si="9">AW2</f>
        <v>3</v>
      </c>
      <c r="AF2" s="19">
        <f t="shared" ref="AF2" ca="1" si="10">AX2</f>
        <v>8</v>
      </c>
      <c r="AG2" s="7"/>
      <c r="AH2" s="19">
        <f t="shared" ref="AH2" ca="1" si="11">IF(AND(BJ2&lt;0,AU2=9),AZ2-1,AZ2)</f>
        <v>4</v>
      </c>
      <c r="AI2" s="19">
        <f t="shared" ref="AI2" ca="1" si="12">BA2</f>
        <v>7</v>
      </c>
      <c r="AJ2" s="19">
        <f t="shared" ref="AJ2" ca="1" si="13">IF(BH2=0,RANDBETWEEN(1,9),BB2)</f>
        <v>1</v>
      </c>
      <c r="AK2" s="19">
        <f t="shared" ref="AK2" ca="1" si="14">IF(BI2=0,RANDBETWEEN(1,9),BC2)</f>
        <v>7</v>
      </c>
      <c r="AL2" s="7"/>
      <c r="AM2" s="20" t="s">
        <v>10</v>
      </c>
      <c r="AN2" s="19">
        <f t="shared" ref="AN2:AN13" ca="1" si="15">AC2*1000+AD2*100+AE2*10+AF2</f>
        <v>9338</v>
      </c>
      <c r="AO2" s="21" t="s">
        <v>12</v>
      </c>
      <c r="AP2" s="19">
        <f t="shared" ref="AP2:AP13" ca="1" si="16">AH2*1000+AI2*100+AJ2*10+AK2</f>
        <v>4717</v>
      </c>
      <c r="AQ2" s="21" t="s">
        <v>14</v>
      </c>
      <c r="AR2" s="19">
        <f t="shared" ref="AR2:AR13" ca="1" si="17">AN2-AP2</f>
        <v>4621</v>
      </c>
      <c r="AS2" s="7"/>
      <c r="AT2" s="20" t="s">
        <v>15</v>
      </c>
      <c r="AU2" s="22">
        <f ca="1">VLOOKUP($DW1,$DY$1:$EA$54,2,FALSE)</f>
        <v>9</v>
      </c>
      <c r="AV2" s="22">
        <f ca="1">VLOOKUP($EE1,$EG$1:$EI$100,2,FALSE)</f>
        <v>3</v>
      </c>
      <c r="AW2" s="22">
        <f ca="1">VLOOKUP($EM1,$EO$1:$EQ$100,2,FALSE)</f>
        <v>3</v>
      </c>
      <c r="AX2" s="22">
        <f ca="1">VLOOKUP($EU1,$EW$1:$EY$100,2,FALSE)</f>
        <v>8</v>
      </c>
      <c r="AY2" s="7"/>
      <c r="AZ2" s="22">
        <f ca="1">VLOOKUP($DW1,$DY$1:$EA$54,3,FALSE)</f>
        <v>4</v>
      </c>
      <c r="BA2" s="22">
        <f ca="1">VLOOKUP($EE1,$EG$1:$EI$100,3,FALSE)</f>
        <v>7</v>
      </c>
      <c r="BB2" s="22">
        <f ca="1">VLOOKUP($EM1,$EO$1:$EQ$100,3,FALSE)</f>
        <v>1</v>
      </c>
      <c r="BC2" s="22">
        <f ca="1">VLOOKUP($EU1,$EW$1:$EY$100,3,FALSE)</f>
        <v>7</v>
      </c>
      <c r="BD2" s="7"/>
      <c r="BE2" s="20" t="s">
        <v>10</v>
      </c>
      <c r="BF2" s="19">
        <f t="shared" ref="BF2:BF13" ca="1" si="18">AU2*1000+AV2*100+AW2*10+AX2</f>
        <v>9338</v>
      </c>
      <c r="BG2" s="21" t="s">
        <v>16</v>
      </c>
      <c r="BH2" s="19">
        <f t="shared" ref="BH2:BH13" ca="1" si="19">AZ2*1000+BA2*100+BB2*10+BC2</f>
        <v>4717</v>
      </c>
      <c r="BI2" s="21" t="s">
        <v>14</v>
      </c>
      <c r="BJ2" s="19">
        <f t="shared" ref="BJ2:BJ13" ca="1" si="20">BF2-BH2</f>
        <v>4621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0.87527202734595921</v>
      </c>
      <c r="DW2" s="24">
        <f t="shared" ref="DW2:DW45" ca="1" si="21">RANK(DV2,$DV$1:$DV$54,)</f>
        <v>8</v>
      </c>
      <c r="DX2" s="25"/>
      <c r="DY2" s="26">
        <v>2</v>
      </c>
      <c r="DZ2" s="26">
        <v>2</v>
      </c>
      <c r="EA2" s="27">
        <v>1</v>
      </c>
      <c r="ED2" s="23">
        <f t="shared" ca="1" si="1"/>
        <v>0.36758645226602527</v>
      </c>
      <c r="EE2" s="24">
        <f t="shared" ca="1" si="2"/>
        <v>33</v>
      </c>
      <c r="EF2" s="25"/>
      <c r="EG2" s="26">
        <v>2</v>
      </c>
      <c r="EH2" s="26">
        <v>0</v>
      </c>
      <c r="EI2" s="27">
        <v>2</v>
      </c>
      <c r="EL2" s="23">
        <f t="shared" ca="1" si="3"/>
        <v>2.111337439665717E-2</v>
      </c>
      <c r="EM2" s="24">
        <f t="shared" ca="1" si="4"/>
        <v>55</v>
      </c>
      <c r="EN2" s="25"/>
      <c r="EO2" s="26">
        <v>2</v>
      </c>
      <c r="EP2" s="26">
        <v>1</v>
      </c>
      <c r="EQ2" s="27">
        <v>0</v>
      </c>
      <c r="ET2" s="23">
        <f t="shared" ca="1" si="5"/>
        <v>0.47247474858316219</v>
      </c>
      <c r="EU2" s="24">
        <f t="shared" ca="1" si="6"/>
        <v>32</v>
      </c>
      <c r="EV2" s="25"/>
      <c r="EW2" s="26">
        <v>2</v>
      </c>
      <c r="EX2" s="26">
        <v>1</v>
      </c>
      <c r="EY2" s="27">
        <v>0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4</v>
      </c>
      <c r="AD3" s="19">
        <f t="shared" ref="AD3:AF13" ca="1" si="23">AV3</f>
        <v>4</v>
      </c>
      <c r="AE3" s="19">
        <f t="shared" ca="1" si="23"/>
        <v>9</v>
      </c>
      <c r="AF3" s="19">
        <f t="shared" ca="1" si="23"/>
        <v>7</v>
      </c>
      <c r="AG3" s="7"/>
      <c r="AH3" s="19">
        <f t="shared" ref="AH3:AH13" ca="1" si="24">IF(AND(BJ3&lt;0,AU3=9),AZ3-1,AZ3)</f>
        <v>2</v>
      </c>
      <c r="AI3" s="19">
        <f t="shared" ref="AI3:AI13" ca="1" si="25">BA3</f>
        <v>7</v>
      </c>
      <c r="AJ3" s="19">
        <f t="shared" ref="AJ3:AK13" ca="1" si="26">IF(BH3=0,RANDBETWEEN(1,9),BB3)</f>
        <v>9</v>
      </c>
      <c r="AK3" s="19">
        <f t="shared" ca="1" si="26"/>
        <v>3</v>
      </c>
      <c r="AL3" s="7"/>
      <c r="AM3" s="20" t="s">
        <v>18</v>
      </c>
      <c r="AN3" s="19">
        <f t="shared" ca="1" si="15"/>
        <v>4497</v>
      </c>
      <c r="AO3" s="21" t="s">
        <v>19</v>
      </c>
      <c r="AP3" s="19">
        <f t="shared" ca="1" si="16"/>
        <v>2793</v>
      </c>
      <c r="AQ3" s="21" t="s">
        <v>20</v>
      </c>
      <c r="AR3" s="19">
        <f t="shared" ca="1" si="17"/>
        <v>1704</v>
      </c>
      <c r="AS3" s="7"/>
      <c r="AT3" s="20" t="s">
        <v>17</v>
      </c>
      <c r="AU3" s="22">
        <f t="shared" ref="AU3:AU13" ca="1" si="27">VLOOKUP($DW2,$DY$1:$EA$54,2,FALSE)</f>
        <v>4</v>
      </c>
      <c r="AV3" s="22">
        <f t="shared" ref="AV3:AV13" ca="1" si="28">VLOOKUP($EE2,$EG$1:$EI$100,2,FALSE)</f>
        <v>4</v>
      </c>
      <c r="AW3" s="22">
        <f t="shared" ref="AW3:AW13" ca="1" si="29">VLOOKUP($EM2,$EO$1:$EQ$100,2,FALSE)</f>
        <v>9</v>
      </c>
      <c r="AX3" s="22">
        <f t="shared" ref="AX3:AX13" ca="1" si="30">VLOOKUP($EU2,$EW$1:$EY$100,2,FALSE)</f>
        <v>7</v>
      </c>
      <c r="AY3" s="7"/>
      <c r="AZ3" s="22">
        <f t="shared" ref="AZ3:AZ13" ca="1" si="31">VLOOKUP($DW2,$DY$1:$EA$54,3,FALSE)</f>
        <v>2</v>
      </c>
      <c r="BA3" s="22">
        <f t="shared" ref="BA3:BA13" ca="1" si="32">VLOOKUP($EE2,$EG$1:$EI$100,3,FALSE)</f>
        <v>7</v>
      </c>
      <c r="BB3" s="22">
        <f t="shared" ref="BB3:BB13" ca="1" si="33">VLOOKUP($EM2,$EO$1:$EQ$100,3,FALSE)</f>
        <v>9</v>
      </c>
      <c r="BC3" s="22">
        <f t="shared" ref="BC3:BC13" ca="1" si="34">VLOOKUP($EU2,$EW$1:$EY$100,3,FALSE)</f>
        <v>3</v>
      </c>
      <c r="BD3" s="7"/>
      <c r="BE3" s="20" t="s">
        <v>18</v>
      </c>
      <c r="BF3" s="19">
        <f t="shared" ca="1" si="18"/>
        <v>4497</v>
      </c>
      <c r="BG3" s="21" t="s">
        <v>21</v>
      </c>
      <c r="BH3" s="19">
        <f t="shared" ca="1" si="19"/>
        <v>2793</v>
      </c>
      <c r="BI3" s="21" t="s">
        <v>20</v>
      </c>
      <c r="BJ3" s="19">
        <f t="shared" ca="1" si="20"/>
        <v>1704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0.5866734435254336</v>
      </c>
      <c r="DW3" s="24">
        <f t="shared" ca="1" si="21"/>
        <v>17</v>
      </c>
      <c r="DX3" s="25"/>
      <c r="DY3" s="26">
        <v>3</v>
      </c>
      <c r="DZ3" s="26">
        <v>2</v>
      </c>
      <c r="EA3" s="27">
        <v>2</v>
      </c>
      <c r="ED3" s="23">
        <f t="shared" ca="1" si="1"/>
        <v>0.48974999096235994</v>
      </c>
      <c r="EE3" s="24">
        <f t="shared" ca="1" si="2"/>
        <v>24</v>
      </c>
      <c r="EF3" s="25"/>
      <c r="EG3" s="26">
        <v>3</v>
      </c>
      <c r="EH3" s="26">
        <v>0</v>
      </c>
      <c r="EI3" s="27">
        <v>3</v>
      </c>
      <c r="EL3" s="23">
        <f t="shared" ca="1" si="3"/>
        <v>0.78109920596193683</v>
      </c>
      <c r="EM3" s="24">
        <f t="shared" ca="1" si="4"/>
        <v>14</v>
      </c>
      <c r="EN3" s="25"/>
      <c r="EO3" s="26">
        <v>3</v>
      </c>
      <c r="EP3" s="26">
        <v>1</v>
      </c>
      <c r="EQ3" s="27">
        <v>1</v>
      </c>
      <c r="ET3" s="23">
        <f t="shared" ca="1" si="5"/>
        <v>0.91900711987795736</v>
      </c>
      <c r="EU3" s="24">
        <f t="shared" ca="1" si="6"/>
        <v>5</v>
      </c>
      <c r="EV3" s="25"/>
      <c r="EW3" s="26">
        <v>3</v>
      </c>
      <c r="EX3" s="26">
        <v>1</v>
      </c>
      <c r="EY3" s="27">
        <v>1</v>
      </c>
    </row>
    <row r="4" spans="1:155" s="9" customFormat="1" ht="39.950000000000003" customHeight="1" x14ac:dyDescent="0.25">
      <c r="A4" s="30"/>
      <c r="B4" s="206" t="s">
        <v>115</v>
      </c>
      <c r="C4" s="32"/>
      <c r="D4" s="33" t="str">
        <f ca="1">$AL16</f>
        <v/>
      </c>
      <c r="E4" s="33" t="str">
        <f ca="1">$AN16</f>
        <v/>
      </c>
      <c r="F4" s="34"/>
      <c r="G4" s="35"/>
      <c r="H4" s="30"/>
      <c r="I4" s="206" t="s">
        <v>232</v>
      </c>
      <c r="J4" s="32"/>
      <c r="K4" s="33" t="str">
        <f ca="1">$AL17</f>
        <v/>
      </c>
      <c r="L4" s="33" t="str">
        <f ca="1">$AN17</f>
        <v/>
      </c>
      <c r="M4" s="34"/>
      <c r="N4" s="36"/>
      <c r="O4" s="30"/>
      <c r="P4" s="206" t="s">
        <v>233</v>
      </c>
      <c r="Q4" s="32"/>
      <c r="R4" s="33" t="str">
        <f ca="1">$AL18</f>
        <v/>
      </c>
      <c r="S4" s="33" t="str">
        <f ca="1">$AN18</f>
        <v/>
      </c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6</v>
      </c>
      <c r="AD4" s="19">
        <f t="shared" ca="1" si="23"/>
        <v>2</v>
      </c>
      <c r="AE4" s="19">
        <f t="shared" ca="1" si="23"/>
        <v>4</v>
      </c>
      <c r="AF4" s="19">
        <f t="shared" ca="1" si="23"/>
        <v>2</v>
      </c>
      <c r="AG4" s="7"/>
      <c r="AH4" s="19">
        <f t="shared" ca="1" si="24"/>
        <v>2</v>
      </c>
      <c r="AI4" s="19">
        <f t="shared" ca="1" si="25"/>
        <v>9</v>
      </c>
      <c r="AJ4" s="19">
        <f t="shared" ca="1" si="26"/>
        <v>3</v>
      </c>
      <c r="AK4" s="19">
        <f t="shared" ca="1" si="26"/>
        <v>1</v>
      </c>
      <c r="AL4" s="7"/>
      <c r="AM4" s="20" t="s">
        <v>23</v>
      </c>
      <c r="AN4" s="19">
        <f t="shared" ca="1" si="15"/>
        <v>6242</v>
      </c>
      <c r="AO4" s="21" t="s">
        <v>12</v>
      </c>
      <c r="AP4" s="19">
        <f t="shared" ca="1" si="16"/>
        <v>2931</v>
      </c>
      <c r="AQ4" s="21" t="s">
        <v>20</v>
      </c>
      <c r="AR4" s="19">
        <f t="shared" ca="1" si="17"/>
        <v>3311</v>
      </c>
      <c r="AS4" s="7"/>
      <c r="AT4" s="20" t="s">
        <v>24</v>
      </c>
      <c r="AU4" s="22">
        <f t="shared" ca="1" si="27"/>
        <v>6</v>
      </c>
      <c r="AV4" s="22">
        <f t="shared" ca="1" si="28"/>
        <v>2</v>
      </c>
      <c r="AW4" s="22">
        <f t="shared" ca="1" si="29"/>
        <v>4</v>
      </c>
      <c r="AX4" s="22">
        <f t="shared" ca="1" si="30"/>
        <v>2</v>
      </c>
      <c r="AY4" s="7"/>
      <c r="AZ4" s="22">
        <f t="shared" ca="1" si="31"/>
        <v>2</v>
      </c>
      <c r="BA4" s="22">
        <f t="shared" ca="1" si="32"/>
        <v>9</v>
      </c>
      <c r="BB4" s="22">
        <f t="shared" ca="1" si="33"/>
        <v>3</v>
      </c>
      <c r="BC4" s="22">
        <f t="shared" ca="1" si="34"/>
        <v>1</v>
      </c>
      <c r="BD4" s="7"/>
      <c r="BE4" s="20" t="s">
        <v>24</v>
      </c>
      <c r="BF4" s="19">
        <f t="shared" ca="1" si="18"/>
        <v>6242</v>
      </c>
      <c r="BG4" s="21" t="s">
        <v>16</v>
      </c>
      <c r="BH4" s="19">
        <f t="shared" ca="1" si="19"/>
        <v>2931</v>
      </c>
      <c r="BI4" s="21" t="s">
        <v>25</v>
      </c>
      <c r="BJ4" s="19">
        <f t="shared" ca="1" si="20"/>
        <v>3311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0.49121354802717876</v>
      </c>
      <c r="DW4" s="24">
        <f t="shared" ca="1" si="21"/>
        <v>25</v>
      </c>
      <c r="DX4" s="25"/>
      <c r="DY4" s="26">
        <v>4</v>
      </c>
      <c r="DZ4" s="46">
        <v>3</v>
      </c>
      <c r="EA4" s="27">
        <v>1</v>
      </c>
      <c r="ED4" s="23">
        <f t="shared" ca="1" si="1"/>
        <v>0.76643508887220269</v>
      </c>
      <c r="EE4" s="24">
        <f t="shared" ca="1" si="2"/>
        <v>12</v>
      </c>
      <c r="EF4" s="25"/>
      <c r="EG4" s="26">
        <v>4</v>
      </c>
      <c r="EH4" s="26">
        <v>0</v>
      </c>
      <c r="EI4" s="27">
        <v>4</v>
      </c>
      <c r="EL4" s="23">
        <f t="shared" ca="1" si="3"/>
        <v>0.41148537024280729</v>
      </c>
      <c r="EM4" s="24">
        <f t="shared" ca="1" si="4"/>
        <v>34</v>
      </c>
      <c r="EN4" s="25"/>
      <c r="EO4" s="26">
        <v>4</v>
      </c>
      <c r="EP4" s="26">
        <v>2</v>
      </c>
      <c r="EQ4" s="27">
        <v>0</v>
      </c>
      <c r="ET4" s="23">
        <f t="shared" ca="1" si="5"/>
        <v>0.55711664587643805</v>
      </c>
      <c r="EU4" s="24">
        <f t="shared" ca="1" si="6"/>
        <v>24</v>
      </c>
      <c r="EV4" s="25"/>
      <c r="EW4" s="26">
        <v>4</v>
      </c>
      <c r="EX4" s="26">
        <v>2</v>
      </c>
      <c r="EY4" s="27">
        <v>0</v>
      </c>
    </row>
    <row r="5" spans="1:155" s="9" customFormat="1" ht="39.950000000000003" customHeight="1" x14ac:dyDescent="0.25">
      <c r="A5" s="37"/>
      <c r="B5" s="38"/>
      <c r="C5" s="39" t="str">
        <f ca="1">$AK16</f>
        <v>○</v>
      </c>
      <c r="D5" s="40" t="str">
        <f ca="1">$AM16</f>
        <v>○</v>
      </c>
      <c r="E5" s="40" t="str">
        <f ca="1">$AO16</f>
        <v/>
      </c>
      <c r="F5" s="40" t="str">
        <f ca="1">$AP16</f>
        <v/>
      </c>
      <c r="G5" s="41"/>
      <c r="H5" s="37"/>
      <c r="I5" s="38"/>
      <c r="J5" s="39" t="str">
        <f ca="1">$AK17</f>
        <v>○</v>
      </c>
      <c r="K5" s="40" t="str">
        <f ca="1">$AM17</f>
        <v>○</v>
      </c>
      <c r="L5" s="40" t="str">
        <f ca="1">$AO17</f>
        <v/>
      </c>
      <c r="M5" s="40" t="str">
        <f ca="1">$AP17</f>
        <v/>
      </c>
      <c r="N5" s="40"/>
      <c r="O5" s="37"/>
      <c r="P5" s="38"/>
      <c r="Q5" s="39" t="str">
        <f ca="1">$AK18</f>
        <v>○</v>
      </c>
      <c r="R5" s="40" t="str">
        <f ca="1">$AM18</f>
        <v>○</v>
      </c>
      <c r="S5" s="40" t="str">
        <f ca="1">$AO18</f>
        <v/>
      </c>
      <c r="T5" s="40" t="str">
        <f ca="1">$AP18</f>
        <v/>
      </c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7</v>
      </c>
      <c r="AD5" s="19">
        <f t="shared" ca="1" si="23"/>
        <v>1</v>
      </c>
      <c r="AE5" s="19">
        <f t="shared" ca="1" si="23"/>
        <v>7</v>
      </c>
      <c r="AF5" s="19">
        <f t="shared" ca="1" si="23"/>
        <v>6</v>
      </c>
      <c r="AG5" s="7"/>
      <c r="AH5" s="19">
        <f t="shared" ca="1" si="24"/>
        <v>4</v>
      </c>
      <c r="AI5" s="19">
        <f t="shared" ca="1" si="25"/>
        <v>4</v>
      </c>
      <c r="AJ5" s="19">
        <f t="shared" ca="1" si="26"/>
        <v>5</v>
      </c>
      <c r="AK5" s="19">
        <f t="shared" ca="1" si="26"/>
        <v>2</v>
      </c>
      <c r="AL5" s="7"/>
      <c r="AM5" s="20" t="s">
        <v>27</v>
      </c>
      <c r="AN5" s="19">
        <f t="shared" ca="1" si="15"/>
        <v>7176</v>
      </c>
      <c r="AO5" s="21" t="s">
        <v>11</v>
      </c>
      <c r="AP5" s="19">
        <f t="shared" ca="1" si="16"/>
        <v>4452</v>
      </c>
      <c r="AQ5" s="21" t="s">
        <v>13</v>
      </c>
      <c r="AR5" s="19">
        <f t="shared" ca="1" si="17"/>
        <v>2724</v>
      </c>
      <c r="AS5" s="7"/>
      <c r="AT5" s="20" t="s">
        <v>26</v>
      </c>
      <c r="AU5" s="22">
        <f t="shared" ca="1" si="27"/>
        <v>7</v>
      </c>
      <c r="AV5" s="22">
        <f t="shared" ca="1" si="28"/>
        <v>1</v>
      </c>
      <c r="AW5" s="22">
        <f t="shared" ca="1" si="29"/>
        <v>7</v>
      </c>
      <c r="AX5" s="22">
        <f t="shared" ca="1" si="30"/>
        <v>6</v>
      </c>
      <c r="AY5" s="7"/>
      <c r="AZ5" s="22">
        <f t="shared" ca="1" si="31"/>
        <v>4</v>
      </c>
      <c r="BA5" s="22">
        <f t="shared" ca="1" si="32"/>
        <v>4</v>
      </c>
      <c r="BB5" s="22">
        <f t="shared" ca="1" si="33"/>
        <v>5</v>
      </c>
      <c r="BC5" s="22">
        <f t="shared" ca="1" si="34"/>
        <v>2</v>
      </c>
      <c r="BD5" s="7"/>
      <c r="BE5" s="20" t="s">
        <v>26</v>
      </c>
      <c r="BF5" s="19">
        <f t="shared" ca="1" si="18"/>
        <v>7176</v>
      </c>
      <c r="BG5" s="21" t="s">
        <v>11</v>
      </c>
      <c r="BH5" s="19">
        <f t="shared" ca="1" si="19"/>
        <v>4452</v>
      </c>
      <c r="BI5" s="21" t="s">
        <v>13</v>
      </c>
      <c r="BJ5" s="19">
        <f t="shared" ca="1" si="20"/>
        <v>2724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0.47427765088304397</v>
      </c>
      <c r="DW5" s="24">
        <f t="shared" ca="1" si="21"/>
        <v>26</v>
      </c>
      <c r="DX5" s="25"/>
      <c r="DY5" s="26">
        <v>5</v>
      </c>
      <c r="DZ5" s="46">
        <v>3</v>
      </c>
      <c r="EA5" s="27">
        <v>2</v>
      </c>
      <c r="ED5" s="23">
        <f t="shared" ca="1" si="1"/>
        <v>0.12911346787615918</v>
      </c>
      <c r="EE5" s="24">
        <f t="shared" ca="1" si="2"/>
        <v>41</v>
      </c>
      <c r="EF5" s="25"/>
      <c r="EG5" s="26">
        <v>5</v>
      </c>
      <c r="EH5" s="26">
        <v>0</v>
      </c>
      <c r="EI5" s="27">
        <v>5</v>
      </c>
      <c r="EL5" s="23">
        <f t="shared" ca="1" si="3"/>
        <v>0.82466114793810741</v>
      </c>
      <c r="EM5" s="24">
        <f t="shared" ca="1" si="4"/>
        <v>9</v>
      </c>
      <c r="EN5" s="25"/>
      <c r="EO5" s="26">
        <v>5</v>
      </c>
      <c r="EP5" s="26">
        <v>2</v>
      </c>
      <c r="EQ5" s="27">
        <v>1</v>
      </c>
      <c r="ET5" s="23">
        <f t="shared" ca="1" si="5"/>
        <v>0.71357700345166031</v>
      </c>
      <c r="EU5" s="24">
        <f t="shared" ca="1" si="6"/>
        <v>13</v>
      </c>
      <c r="EV5" s="25"/>
      <c r="EW5" s="26">
        <v>5</v>
      </c>
      <c r="EX5" s="26">
        <v>2</v>
      </c>
      <c r="EY5" s="27">
        <v>1</v>
      </c>
    </row>
    <row r="6" spans="1:155" s="9" customFormat="1" ht="42" customHeight="1" x14ac:dyDescent="0.25">
      <c r="A6" s="42"/>
      <c r="B6" s="16"/>
      <c r="C6" s="43">
        <f ca="1">$AC2</f>
        <v>9</v>
      </c>
      <c r="D6" s="44">
        <f ca="1">$AD2</f>
        <v>3</v>
      </c>
      <c r="E6" s="44">
        <f ca="1">$AE2</f>
        <v>3</v>
      </c>
      <c r="F6" s="44">
        <f ca="1">$AF2</f>
        <v>8</v>
      </c>
      <c r="G6" s="41"/>
      <c r="H6" s="42"/>
      <c r="I6" s="16"/>
      <c r="J6" s="43">
        <f ca="1">$AC3</f>
        <v>4</v>
      </c>
      <c r="K6" s="44">
        <f ca="1">$AD3</f>
        <v>4</v>
      </c>
      <c r="L6" s="44">
        <f ca="1">$AE3</f>
        <v>9</v>
      </c>
      <c r="M6" s="44">
        <f ca="1">$AF3</f>
        <v>7</v>
      </c>
      <c r="N6" s="41"/>
      <c r="O6" s="42"/>
      <c r="P6" s="16"/>
      <c r="Q6" s="43">
        <f ca="1">$AC4</f>
        <v>6</v>
      </c>
      <c r="R6" s="44">
        <f ca="1">$AD4</f>
        <v>2</v>
      </c>
      <c r="S6" s="44">
        <f ca="1">$AE4</f>
        <v>4</v>
      </c>
      <c r="T6" s="44">
        <f ca="1">$AF4</f>
        <v>2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7</v>
      </c>
      <c r="AD6" s="19">
        <f t="shared" ca="1" si="23"/>
        <v>6</v>
      </c>
      <c r="AE6" s="19">
        <f t="shared" ca="1" si="23"/>
        <v>3</v>
      </c>
      <c r="AF6" s="19">
        <f t="shared" ca="1" si="23"/>
        <v>4</v>
      </c>
      <c r="AG6" s="7"/>
      <c r="AH6" s="19">
        <f t="shared" ca="1" si="24"/>
        <v>5</v>
      </c>
      <c r="AI6" s="19">
        <f t="shared" ca="1" si="25"/>
        <v>8</v>
      </c>
      <c r="AJ6" s="19">
        <f t="shared" ca="1" si="26"/>
        <v>2</v>
      </c>
      <c r="AK6" s="19">
        <f t="shared" ca="1" si="26"/>
        <v>2</v>
      </c>
      <c r="AL6" s="7"/>
      <c r="AM6" s="20" t="s">
        <v>28</v>
      </c>
      <c r="AN6" s="19">
        <f t="shared" ca="1" si="15"/>
        <v>7634</v>
      </c>
      <c r="AO6" s="21" t="s">
        <v>11</v>
      </c>
      <c r="AP6" s="19">
        <f t="shared" ca="1" si="16"/>
        <v>5822</v>
      </c>
      <c r="AQ6" s="21" t="s">
        <v>13</v>
      </c>
      <c r="AR6" s="19">
        <f t="shared" ca="1" si="17"/>
        <v>1812</v>
      </c>
      <c r="AS6" s="7"/>
      <c r="AT6" s="20" t="s">
        <v>28</v>
      </c>
      <c r="AU6" s="22">
        <f t="shared" ca="1" si="27"/>
        <v>7</v>
      </c>
      <c r="AV6" s="22">
        <f t="shared" ca="1" si="28"/>
        <v>6</v>
      </c>
      <c r="AW6" s="22">
        <f t="shared" ca="1" si="29"/>
        <v>3</v>
      </c>
      <c r="AX6" s="22">
        <f t="shared" ca="1" si="30"/>
        <v>4</v>
      </c>
      <c r="AY6" s="7"/>
      <c r="AZ6" s="22">
        <f t="shared" ca="1" si="31"/>
        <v>5</v>
      </c>
      <c r="BA6" s="22">
        <f t="shared" ca="1" si="32"/>
        <v>8</v>
      </c>
      <c r="BB6" s="22">
        <f t="shared" ca="1" si="33"/>
        <v>2</v>
      </c>
      <c r="BC6" s="22">
        <f t="shared" ca="1" si="34"/>
        <v>2</v>
      </c>
      <c r="BD6" s="7"/>
      <c r="BE6" s="20" t="s">
        <v>29</v>
      </c>
      <c r="BF6" s="19">
        <f t="shared" ca="1" si="18"/>
        <v>7634</v>
      </c>
      <c r="BG6" s="21" t="s">
        <v>11</v>
      </c>
      <c r="BH6" s="19">
        <f t="shared" ca="1" si="19"/>
        <v>5822</v>
      </c>
      <c r="BI6" s="21" t="s">
        <v>13</v>
      </c>
      <c r="BJ6" s="19">
        <f t="shared" ca="1" si="20"/>
        <v>1812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0.13432684560327057</v>
      </c>
      <c r="DW6" s="24">
        <f t="shared" ca="1" si="21"/>
        <v>42</v>
      </c>
      <c r="DX6" s="25"/>
      <c r="DY6" s="26">
        <v>6</v>
      </c>
      <c r="DZ6" s="46">
        <v>3</v>
      </c>
      <c r="EA6" s="27">
        <v>3</v>
      </c>
      <c r="ED6" s="23">
        <f t="shared" ca="1" si="1"/>
        <v>0.50246464576030159</v>
      </c>
      <c r="EE6" s="24">
        <f t="shared" ca="1" si="2"/>
        <v>22</v>
      </c>
      <c r="EF6" s="25"/>
      <c r="EG6" s="26">
        <v>6</v>
      </c>
      <c r="EH6" s="26">
        <v>0</v>
      </c>
      <c r="EI6" s="27">
        <v>6</v>
      </c>
      <c r="EL6" s="23">
        <f t="shared" ca="1" si="3"/>
        <v>0.32733777798059094</v>
      </c>
      <c r="EM6" s="24">
        <f t="shared" ca="1" si="4"/>
        <v>38</v>
      </c>
      <c r="EN6" s="25"/>
      <c r="EO6" s="26">
        <v>6</v>
      </c>
      <c r="EP6" s="26">
        <v>2</v>
      </c>
      <c r="EQ6" s="27">
        <v>2</v>
      </c>
      <c r="ET6" s="23">
        <f t="shared" ca="1" si="5"/>
        <v>0.48973354201481156</v>
      </c>
      <c r="EU6" s="24">
        <f t="shared" ca="1" si="6"/>
        <v>31</v>
      </c>
      <c r="EV6" s="25"/>
      <c r="EW6" s="26">
        <v>6</v>
      </c>
      <c r="EX6" s="26">
        <v>2</v>
      </c>
      <c r="EY6" s="27">
        <v>2</v>
      </c>
    </row>
    <row r="7" spans="1:155" s="9" customFormat="1" ht="42" customHeight="1" thickBot="1" x14ac:dyDescent="0.3">
      <c r="A7" s="42"/>
      <c r="B7" s="45" t="s">
        <v>31</v>
      </c>
      <c r="C7" s="45">
        <f ca="1">$AH2</f>
        <v>4</v>
      </c>
      <c r="D7" s="45">
        <f ca="1">$AI2</f>
        <v>7</v>
      </c>
      <c r="E7" s="45">
        <f ca="1">$AJ2</f>
        <v>1</v>
      </c>
      <c r="F7" s="45">
        <f ca="1">$AK2</f>
        <v>7</v>
      </c>
      <c r="G7" s="41"/>
      <c r="H7" s="42"/>
      <c r="I7" s="45" t="s">
        <v>30</v>
      </c>
      <c r="J7" s="45">
        <f ca="1">$AH3</f>
        <v>2</v>
      </c>
      <c r="K7" s="45">
        <f ca="1">$AI3</f>
        <v>7</v>
      </c>
      <c r="L7" s="45">
        <f ca="1">$AJ3</f>
        <v>9</v>
      </c>
      <c r="M7" s="45">
        <f ca="1">$AK3</f>
        <v>3</v>
      </c>
      <c r="N7" s="41"/>
      <c r="O7" s="42"/>
      <c r="P7" s="45" t="s">
        <v>32</v>
      </c>
      <c r="Q7" s="45">
        <f ca="1">$AH4</f>
        <v>2</v>
      </c>
      <c r="R7" s="45">
        <f ca="1">$AI4</f>
        <v>9</v>
      </c>
      <c r="S7" s="45">
        <f ca="1">$AJ4</f>
        <v>3</v>
      </c>
      <c r="T7" s="45">
        <f ca="1">$AK4</f>
        <v>1</v>
      </c>
      <c r="U7" s="41"/>
      <c r="V7" s="16"/>
      <c r="W7" s="16"/>
      <c r="X7" s="16"/>
      <c r="Y7" s="16"/>
      <c r="Z7" s="16"/>
      <c r="AA7" s="17"/>
      <c r="AB7" s="18" t="s">
        <v>34</v>
      </c>
      <c r="AC7" s="19">
        <f t="shared" ca="1" si="22"/>
        <v>9</v>
      </c>
      <c r="AD7" s="19">
        <f t="shared" ca="1" si="23"/>
        <v>2</v>
      </c>
      <c r="AE7" s="19">
        <f t="shared" ca="1" si="23"/>
        <v>8</v>
      </c>
      <c r="AF7" s="19">
        <f t="shared" ca="1" si="23"/>
        <v>7</v>
      </c>
      <c r="AG7" s="7"/>
      <c r="AH7" s="19">
        <f t="shared" ca="1" si="24"/>
        <v>6</v>
      </c>
      <c r="AI7" s="19">
        <f t="shared" ca="1" si="25"/>
        <v>7</v>
      </c>
      <c r="AJ7" s="19">
        <f t="shared" ca="1" si="26"/>
        <v>1</v>
      </c>
      <c r="AK7" s="19">
        <f t="shared" ca="1" si="26"/>
        <v>2</v>
      </c>
      <c r="AL7" s="7"/>
      <c r="AM7" s="20" t="s">
        <v>33</v>
      </c>
      <c r="AN7" s="19">
        <f t="shared" ca="1" si="15"/>
        <v>9287</v>
      </c>
      <c r="AO7" s="21" t="s">
        <v>11</v>
      </c>
      <c r="AP7" s="19">
        <f t="shared" ca="1" si="16"/>
        <v>6712</v>
      </c>
      <c r="AQ7" s="21" t="s">
        <v>13</v>
      </c>
      <c r="AR7" s="19">
        <f t="shared" ca="1" si="17"/>
        <v>2575</v>
      </c>
      <c r="AS7" s="7"/>
      <c r="AT7" s="20" t="s">
        <v>33</v>
      </c>
      <c r="AU7" s="22">
        <f t="shared" ca="1" si="27"/>
        <v>9</v>
      </c>
      <c r="AV7" s="22">
        <f t="shared" ca="1" si="28"/>
        <v>2</v>
      </c>
      <c r="AW7" s="22">
        <f t="shared" ca="1" si="29"/>
        <v>8</v>
      </c>
      <c r="AX7" s="22">
        <f t="shared" ca="1" si="30"/>
        <v>7</v>
      </c>
      <c r="AY7" s="7"/>
      <c r="AZ7" s="22">
        <f t="shared" ca="1" si="31"/>
        <v>6</v>
      </c>
      <c r="BA7" s="22">
        <f t="shared" ca="1" si="32"/>
        <v>7</v>
      </c>
      <c r="BB7" s="22">
        <f t="shared" ca="1" si="33"/>
        <v>1</v>
      </c>
      <c r="BC7" s="22">
        <f t="shared" ca="1" si="34"/>
        <v>2</v>
      </c>
      <c r="BD7" s="7"/>
      <c r="BE7" s="20" t="s">
        <v>33</v>
      </c>
      <c r="BF7" s="19">
        <f t="shared" ca="1" si="18"/>
        <v>9287</v>
      </c>
      <c r="BG7" s="21" t="s">
        <v>35</v>
      </c>
      <c r="BH7" s="19">
        <f t="shared" ca="1" si="19"/>
        <v>6712</v>
      </c>
      <c r="BI7" s="21" t="s">
        <v>13</v>
      </c>
      <c r="BJ7" s="19">
        <f t="shared" ca="1" si="20"/>
        <v>2575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0.74215792376030953</v>
      </c>
      <c r="DW7" s="24">
        <f t="shared" ca="1" si="21"/>
        <v>10</v>
      </c>
      <c r="DX7" s="25"/>
      <c r="DY7" s="26">
        <v>7</v>
      </c>
      <c r="DZ7" s="26">
        <v>4</v>
      </c>
      <c r="EA7" s="27">
        <v>1</v>
      </c>
      <c r="ED7" s="23">
        <f t="shared" ca="1" si="1"/>
        <v>0.4930551342778513</v>
      </c>
      <c r="EE7" s="24">
        <f t="shared" ca="1" si="2"/>
        <v>23</v>
      </c>
      <c r="EF7" s="25"/>
      <c r="EG7" s="26">
        <v>7</v>
      </c>
      <c r="EH7" s="26">
        <v>0</v>
      </c>
      <c r="EI7" s="27">
        <v>7</v>
      </c>
      <c r="EL7" s="23">
        <f t="shared" ca="1" si="3"/>
        <v>0.81872928026706016</v>
      </c>
      <c r="EM7" s="24">
        <f t="shared" ca="1" si="4"/>
        <v>12</v>
      </c>
      <c r="EN7" s="25"/>
      <c r="EO7" s="26">
        <v>7</v>
      </c>
      <c r="EP7" s="26">
        <v>3</v>
      </c>
      <c r="EQ7" s="27">
        <v>0</v>
      </c>
      <c r="ET7" s="23">
        <f t="shared" ca="1" si="5"/>
        <v>0.4270912889103663</v>
      </c>
      <c r="EU7" s="24">
        <f t="shared" ca="1" si="6"/>
        <v>36</v>
      </c>
      <c r="EV7" s="25"/>
      <c r="EW7" s="26">
        <v>7</v>
      </c>
      <c r="EX7" s="26">
        <v>3</v>
      </c>
      <c r="EY7" s="27">
        <v>0</v>
      </c>
    </row>
    <row r="8" spans="1:155" s="9" customFormat="1" ht="42" customHeight="1" x14ac:dyDescent="0.25">
      <c r="A8" s="42"/>
      <c r="B8" s="47"/>
      <c r="C8" s="48">
        <f ca="1">MOD(ROUNDDOWN($AR2/1000,0),10)</f>
        <v>4</v>
      </c>
      <c r="D8" s="48">
        <f ca="1">MOD(ROUNDDOWN($AR2/100,0),10)</f>
        <v>6</v>
      </c>
      <c r="E8" s="48">
        <f ca="1">MOD(ROUNDDOWN($AR2/10,0),10)</f>
        <v>2</v>
      </c>
      <c r="F8" s="48">
        <f ca="1">MOD(ROUNDDOWN($AR2/1,0),10)</f>
        <v>1</v>
      </c>
      <c r="G8" s="41"/>
      <c r="H8" s="42"/>
      <c r="I8" s="47"/>
      <c r="J8" s="48">
        <f ca="1">MOD(ROUNDDOWN($AR3/1000,0),10)</f>
        <v>1</v>
      </c>
      <c r="K8" s="48">
        <f ca="1">MOD(ROUNDDOWN($AR3/100,0),10)</f>
        <v>7</v>
      </c>
      <c r="L8" s="48">
        <f ca="1">MOD(ROUNDDOWN($AR3/10,0),10)</f>
        <v>0</v>
      </c>
      <c r="M8" s="48">
        <f ca="1">MOD(ROUNDDOWN($AR3/1,0),10)</f>
        <v>4</v>
      </c>
      <c r="N8" s="41"/>
      <c r="O8" s="42"/>
      <c r="P8" s="47"/>
      <c r="Q8" s="48">
        <f ca="1">MOD(ROUNDDOWN($AR4/1000,0),10)</f>
        <v>3</v>
      </c>
      <c r="R8" s="48">
        <f ca="1">MOD(ROUNDDOWN($AR4/100,0),10)</f>
        <v>3</v>
      </c>
      <c r="S8" s="48">
        <f ca="1">MOD(ROUNDDOWN($AR4/10,0),10)</f>
        <v>1</v>
      </c>
      <c r="T8" s="48">
        <f ca="1">MOD(ROUNDDOWN($AR4/1,0),10)</f>
        <v>1</v>
      </c>
      <c r="U8" s="49"/>
      <c r="V8" s="16"/>
      <c r="W8" s="16"/>
      <c r="X8" s="16"/>
      <c r="Y8" s="16"/>
      <c r="Z8" s="16"/>
      <c r="AA8" s="17"/>
      <c r="AB8" s="18" t="s">
        <v>37</v>
      </c>
      <c r="AC8" s="19">
        <f t="shared" ca="1" si="22"/>
        <v>5</v>
      </c>
      <c r="AD8" s="19">
        <f t="shared" ca="1" si="23"/>
        <v>2</v>
      </c>
      <c r="AE8" s="19">
        <f t="shared" ca="1" si="23"/>
        <v>4</v>
      </c>
      <c r="AF8" s="19">
        <f t="shared" ca="1" si="23"/>
        <v>7</v>
      </c>
      <c r="AG8" s="7"/>
      <c r="AH8" s="19">
        <f t="shared" ca="1" si="24"/>
        <v>4</v>
      </c>
      <c r="AI8" s="19">
        <f t="shared" ca="1" si="25"/>
        <v>8</v>
      </c>
      <c r="AJ8" s="19">
        <f t="shared" ca="1" si="26"/>
        <v>1</v>
      </c>
      <c r="AK8" s="19">
        <f t="shared" ca="1" si="26"/>
        <v>7</v>
      </c>
      <c r="AL8" s="7"/>
      <c r="AM8" s="20" t="s">
        <v>38</v>
      </c>
      <c r="AN8" s="19">
        <f t="shared" ca="1" si="15"/>
        <v>5247</v>
      </c>
      <c r="AO8" s="21" t="s">
        <v>11</v>
      </c>
      <c r="AP8" s="19">
        <f t="shared" ca="1" si="16"/>
        <v>4817</v>
      </c>
      <c r="AQ8" s="21" t="s">
        <v>39</v>
      </c>
      <c r="AR8" s="19">
        <f t="shared" ca="1" si="17"/>
        <v>430</v>
      </c>
      <c r="AS8" s="7"/>
      <c r="AT8" s="20" t="s">
        <v>36</v>
      </c>
      <c r="AU8" s="22">
        <f t="shared" ca="1" si="27"/>
        <v>4</v>
      </c>
      <c r="AV8" s="22">
        <f t="shared" ca="1" si="28"/>
        <v>2</v>
      </c>
      <c r="AW8" s="22">
        <f t="shared" ca="1" si="29"/>
        <v>4</v>
      </c>
      <c r="AX8" s="22">
        <f t="shared" ca="1" si="30"/>
        <v>7</v>
      </c>
      <c r="AY8" s="7"/>
      <c r="AZ8" s="22">
        <f t="shared" ca="1" si="31"/>
        <v>4</v>
      </c>
      <c r="BA8" s="22">
        <f t="shared" ca="1" si="32"/>
        <v>8</v>
      </c>
      <c r="BB8" s="22">
        <f t="shared" ca="1" si="33"/>
        <v>1</v>
      </c>
      <c r="BC8" s="22">
        <f t="shared" ca="1" si="34"/>
        <v>7</v>
      </c>
      <c r="BD8" s="7"/>
      <c r="BE8" s="20" t="s">
        <v>40</v>
      </c>
      <c r="BF8" s="19">
        <f t="shared" ca="1" si="18"/>
        <v>4247</v>
      </c>
      <c r="BG8" s="21" t="s">
        <v>19</v>
      </c>
      <c r="BH8" s="19">
        <f t="shared" ca="1" si="19"/>
        <v>4817</v>
      </c>
      <c r="BI8" s="21" t="s">
        <v>39</v>
      </c>
      <c r="BJ8" s="19">
        <f t="shared" ca="1" si="20"/>
        <v>-570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0.8981672712372023</v>
      </c>
      <c r="DW8" s="24">
        <f t="shared" ca="1" si="21"/>
        <v>6</v>
      </c>
      <c r="DX8" s="25"/>
      <c r="DY8" s="26">
        <v>8</v>
      </c>
      <c r="DZ8" s="26">
        <v>4</v>
      </c>
      <c r="EA8" s="27">
        <v>2</v>
      </c>
      <c r="ED8" s="23">
        <f t="shared" ca="1" si="1"/>
        <v>0.6220610563451705</v>
      </c>
      <c r="EE8" s="24">
        <f t="shared" ca="1" si="2"/>
        <v>17</v>
      </c>
      <c r="EF8" s="25"/>
      <c r="EG8" s="26">
        <v>8</v>
      </c>
      <c r="EH8" s="46">
        <v>0</v>
      </c>
      <c r="EI8" s="27">
        <v>8</v>
      </c>
      <c r="EL8" s="23">
        <f t="shared" ca="1" si="3"/>
        <v>0.2347167552970113</v>
      </c>
      <c r="EM8" s="24">
        <f t="shared" ca="1" si="4"/>
        <v>39</v>
      </c>
      <c r="EN8" s="25"/>
      <c r="EO8" s="26">
        <v>8</v>
      </c>
      <c r="EP8" s="46">
        <v>3</v>
      </c>
      <c r="EQ8" s="27">
        <v>1</v>
      </c>
      <c r="ET8" s="23">
        <f t="shared" ca="1" si="5"/>
        <v>0.6008437278726827</v>
      </c>
      <c r="EU8" s="24">
        <f t="shared" ca="1" si="6"/>
        <v>22</v>
      </c>
      <c r="EV8" s="25"/>
      <c r="EW8" s="26">
        <v>8</v>
      </c>
      <c r="EX8" s="46">
        <v>3</v>
      </c>
      <c r="EY8" s="27">
        <v>1</v>
      </c>
    </row>
    <row r="9" spans="1:155" s="9" customFormat="1" ht="20.100000000000001" customHeight="1" x14ac:dyDescent="0.25">
      <c r="A9" s="50"/>
      <c r="B9" s="28"/>
      <c r="C9" s="28"/>
      <c r="D9" s="28"/>
      <c r="E9" s="28"/>
      <c r="F9" s="28"/>
      <c r="G9" s="51"/>
      <c r="H9" s="50"/>
      <c r="I9" s="28"/>
      <c r="J9" s="28"/>
      <c r="K9" s="28"/>
      <c r="L9" s="28"/>
      <c r="M9" s="28"/>
      <c r="N9" s="51"/>
      <c r="O9" s="50"/>
      <c r="P9" s="28"/>
      <c r="Q9" s="28"/>
      <c r="R9" s="28"/>
      <c r="S9" s="28"/>
      <c r="T9" s="28"/>
      <c r="U9" s="51"/>
      <c r="V9" s="16"/>
      <c r="W9" s="16"/>
      <c r="X9" s="16"/>
      <c r="Y9" s="16"/>
      <c r="Z9" s="16"/>
      <c r="AA9" s="17"/>
      <c r="AB9" s="18" t="s">
        <v>41</v>
      </c>
      <c r="AC9" s="19">
        <f t="shared" ca="1" si="22"/>
        <v>4</v>
      </c>
      <c r="AD9" s="19">
        <f t="shared" ca="1" si="23"/>
        <v>1</v>
      </c>
      <c r="AE9" s="19">
        <f t="shared" ca="1" si="23"/>
        <v>8</v>
      </c>
      <c r="AF9" s="19">
        <f t="shared" ca="1" si="23"/>
        <v>6</v>
      </c>
      <c r="AG9" s="7"/>
      <c r="AH9" s="19">
        <f t="shared" ca="1" si="24"/>
        <v>3</v>
      </c>
      <c r="AI9" s="19">
        <f t="shared" ca="1" si="25"/>
        <v>9</v>
      </c>
      <c r="AJ9" s="19">
        <f t="shared" ca="1" si="26"/>
        <v>2</v>
      </c>
      <c r="AK9" s="19">
        <f t="shared" ca="1" si="26"/>
        <v>0</v>
      </c>
      <c r="AL9" s="7"/>
      <c r="AM9" s="20" t="s">
        <v>42</v>
      </c>
      <c r="AN9" s="19">
        <f t="shared" ca="1" si="15"/>
        <v>4186</v>
      </c>
      <c r="AO9" s="21" t="s">
        <v>11</v>
      </c>
      <c r="AP9" s="19">
        <f t="shared" ca="1" si="16"/>
        <v>3920</v>
      </c>
      <c r="AQ9" s="21" t="s">
        <v>13</v>
      </c>
      <c r="AR9" s="19">
        <f t="shared" ca="1" si="17"/>
        <v>266</v>
      </c>
      <c r="AS9" s="7"/>
      <c r="AT9" s="20" t="s">
        <v>41</v>
      </c>
      <c r="AU9" s="22">
        <f t="shared" ca="1" si="27"/>
        <v>3</v>
      </c>
      <c r="AV9" s="22">
        <f t="shared" ca="1" si="28"/>
        <v>1</v>
      </c>
      <c r="AW9" s="22">
        <f t="shared" ca="1" si="29"/>
        <v>8</v>
      </c>
      <c r="AX9" s="22">
        <f t="shared" ca="1" si="30"/>
        <v>6</v>
      </c>
      <c r="AY9" s="7"/>
      <c r="AZ9" s="22">
        <f t="shared" ca="1" si="31"/>
        <v>3</v>
      </c>
      <c r="BA9" s="22">
        <f t="shared" ca="1" si="32"/>
        <v>9</v>
      </c>
      <c r="BB9" s="22">
        <f t="shared" ca="1" si="33"/>
        <v>2</v>
      </c>
      <c r="BC9" s="22">
        <f t="shared" ca="1" si="34"/>
        <v>0</v>
      </c>
      <c r="BD9" s="7"/>
      <c r="BE9" s="20" t="s">
        <v>42</v>
      </c>
      <c r="BF9" s="19">
        <f t="shared" ca="1" si="18"/>
        <v>3186</v>
      </c>
      <c r="BG9" s="21" t="s">
        <v>11</v>
      </c>
      <c r="BH9" s="19">
        <f t="shared" ca="1" si="19"/>
        <v>3920</v>
      </c>
      <c r="BI9" s="21" t="s">
        <v>13</v>
      </c>
      <c r="BJ9" s="19">
        <f t="shared" ca="1" si="20"/>
        <v>-734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0.73400642828508134</v>
      </c>
      <c r="DW9" s="24">
        <f t="shared" ca="1" si="21"/>
        <v>11</v>
      </c>
      <c r="DX9" s="25"/>
      <c r="DY9" s="26">
        <v>9</v>
      </c>
      <c r="DZ9" s="26">
        <v>4</v>
      </c>
      <c r="EA9" s="27">
        <v>3</v>
      </c>
      <c r="ED9" s="23">
        <f t="shared" ca="1" si="1"/>
        <v>0.1057910875500998</v>
      </c>
      <c r="EE9" s="24">
        <f t="shared" ca="1" si="2"/>
        <v>42</v>
      </c>
      <c r="EF9" s="25"/>
      <c r="EG9" s="26">
        <v>9</v>
      </c>
      <c r="EH9" s="46">
        <v>0</v>
      </c>
      <c r="EI9" s="27">
        <v>9</v>
      </c>
      <c r="EL9" s="23">
        <f t="shared" ca="1" si="3"/>
        <v>0.67421410592976538</v>
      </c>
      <c r="EM9" s="24">
        <f t="shared" ca="1" si="4"/>
        <v>18</v>
      </c>
      <c r="EN9" s="25"/>
      <c r="EO9" s="26">
        <v>9</v>
      </c>
      <c r="EP9" s="46">
        <v>3</v>
      </c>
      <c r="EQ9" s="27">
        <v>2</v>
      </c>
      <c r="ET9" s="23">
        <f t="shared" ca="1" si="5"/>
        <v>0.52608314900880504</v>
      </c>
      <c r="EU9" s="24">
        <f t="shared" ca="1" si="6"/>
        <v>28</v>
      </c>
      <c r="EV9" s="25"/>
      <c r="EW9" s="26">
        <v>9</v>
      </c>
      <c r="EX9" s="46">
        <v>3</v>
      </c>
      <c r="EY9" s="27">
        <v>2</v>
      </c>
    </row>
    <row r="10" spans="1:155" s="9" customFormat="1" ht="39.950000000000003" customHeight="1" x14ac:dyDescent="0.25">
      <c r="A10" s="52"/>
      <c r="B10" s="206" t="s">
        <v>234</v>
      </c>
      <c r="C10" s="32"/>
      <c r="D10" s="33" t="str">
        <f ca="1">$AL19</f>
        <v/>
      </c>
      <c r="E10" s="33" t="str">
        <f ca="1">$AN19</f>
        <v/>
      </c>
      <c r="F10" s="34"/>
      <c r="G10" s="35"/>
      <c r="H10" s="30"/>
      <c r="I10" s="206" t="s">
        <v>235</v>
      </c>
      <c r="J10" s="32"/>
      <c r="K10" s="33" t="str">
        <f ca="1">$AL20</f>
        <v/>
      </c>
      <c r="L10" s="33" t="str">
        <f ca="1">$AN20</f>
        <v/>
      </c>
      <c r="M10" s="34"/>
      <c r="N10" s="36"/>
      <c r="O10" s="30"/>
      <c r="P10" s="206" t="s">
        <v>236</v>
      </c>
      <c r="Q10" s="32"/>
      <c r="R10" s="33" t="str">
        <f ca="1">$AL21</f>
        <v/>
      </c>
      <c r="S10" s="33" t="str">
        <f ca="1">$AN21</f>
        <v/>
      </c>
      <c r="T10" s="34"/>
      <c r="U10" s="35"/>
      <c r="V10" s="16"/>
      <c r="W10" s="16"/>
      <c r="X10" s="16"/>
      <c r="Y10" s="16"/>
      <c r="Z10" s="16"/>
      <c r="AA10" s="17"/>
      <c r="AB10" s="18" t="s">
        <v>44</v>
      </c>
      <c r="AC10" s="19">
        <f t="shared" ca="1" si="22"/>
        <v>5</v>
      </c>
      <c r="AD10" s="19">
        <f t="shared" ca="1" si="23"/>
        <v>6</v>
      </c>
      <c r="AE10" s="19">
        <f t="shared" ca="1" si="23"/>
        <v>5</v>
      </c>
      <c r="AF10" s="19">
        <f t="shared" ca="1" si="23"/>
        <v>6</v>
      </c>
      <c r="AG10" s="7"/>
      <c r="AH10" s="19">
        <f t="shared" ca="1" si="24"/>
        <v>1</v>
      </c>
      <c r="AI10" s="19">
        <f t="shared" ca="1" si="25"/>
        <v>9</v>
      </c>
      <c r="AJ10" s="19">
        <f t="shared" ca="1" si="26"/>
        <v>2</v>
      </c>
      <c r="AK10" s="19">
        <f t="shared" ca="1" si="26"/>
        <v>6</v>
      </c>
      <c r="AL10" s="7"/>
      <c r="AM10" s="20" t="s">
        <v>45</v>
      </c>
      <c r="AN10" s="19">
        <f t="shared" ca="1" si="15"/>
        <v>5656</v>
      </c>
      <c r="AO10" s="21" t="s">
        <v>11</v>
      </c>
      <c r="AP10" s="19">
        <f t="shared" ca="1" si="16"/>
        <v>1926</v>
      </c>
      <c r="AQ10" s="21" t="s">
        <v>20</v>
      </c>
      <c r="AR10" s="19">
        <f t="shared" ca="1" si="17"/>
        <v>3730</v>
      </c>
      <c r="AS10" s="7"/>
      <c r="AT10" s="20" t="s">
        <v>44</v>
      </c>
      <c r="AU10" s="22">
        <f t="shared" ca="1" si="27"/>
        <v>5</v>
      </c>
      <c r="AV10" s="22">
        <f t="shared" ca="1" si="28"/>
        <v>6</v>
      </c>
      <c r="AW10" s="22">
        <f t="shared" ca="1" si="29"/>
        <v>5</v>
      </c>
      <c r="AX10" s="22">
        <f t="shared" ca="1" si="30"/>
        <v>6</v>
      </c>
      <c r="AY10" s="7"/>
      <c r="AZ10" s="22">
        <f t="shared" ca="1" si="31"/>
        <v>1</v>
      </c>
      <c r="BA10" s="22">
        <f t="shared" ca="1" si="32"/>
        <v>9</v>
      </c>
      <c r="BB10" s="22">
        <f t="shared" ca="1" si="33"/>
        <v>2</v>
      </c>
      <c r="BC10" s="22">
        <f t="shared" ca="1" si="34"/>
        <v>6</v>
      </c>
      <c r="BD10" s="7"/>
      <c r="BE10" s="20" t="s">
        <v>46</v>
      </c>
      <c r="BF10" s="19">
        <f t="shared" ca="1" si="18"/>
        <v>5656</v>
      </c>
      <c r="BG10" s="21" t="s">
        <v>11</v>
      </c>
      <c r="BH10" s="19">
        <f t="shared" ca="1" si="19"/>
        <v>1926</v>
      </c>
      <c r="BI10" s="21" t="s">
        <v>47</v>
      </c>
      <c r="BJ10" s="19">
        <f t="shared" ca="1" si="20"/>
        <v>3730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0.78821570798289931</v>
      </c>
      <c r="DW10" s="24">
        <f t="shared" ca="1" si="21"/>
        <v>9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0.39940028661088411</v>
      </c>
      <c r="EE10" s="24">
        <f t="shared" ca="1" si="2"/>
        <v>31</v>
      </c>
      <c r="EF10" s="25"/>
      <c r="EG10" s="26">
        <v>10</v>
      </c>
      <c r="EH10" s="46">
        <v>1</v>
      </c>
      <c r="EI10" s="27">
        <v>2</v>
      </c>
      <c r="EL10" s="23">
        <f t="shared" ca="1" si="3"/>
        <v>0.49762064298715925</v>
      </c>
      <c r="EM10" s="24">
        <f t="shared" ca="1" si="4"/>
        <v>29</v>
      </c>
      <c r="EN10" s="25"/>
      <c r="EO10" s="26">
        <v>10</v>
      </c>
      <c r="EP10" s="46">
        <v>3</v>
      </c>
      <c r="EQ10" s="27">
        <v>3</v>
      </c>
      <c r="ET10" s="23">
        <f t="shared" ca="1" si="5"/>
        <v>8.2339274216639669E-2</v>
      </c>
      <c r="EU10" s="24">
        <f t="shared" ca="1" si="6"/>
        <v>47</v>
      </c>
      <c r="EV10" s="25"/>
      <c r="EW10" s="26">
        <v>10</v>
      </c>
      <c r="EX10" s="46">
        <v>3</v>
      </c>
      <c r="EY10" s="27">
        <v>3</v>
      </c>
    </row>
    <row r="11" spans="1:155" s="9" customFormat="1" ht="39.950000000000003" customHeight="1" x14ac:dyDescent="0.25">
      <c r="A11" s="37"/>
      <c r="B11" s="38"/>
      <c r="C11" s="39" t="str">
        <f ca="1">$AK19</f>
        <v>○</v>
      </c>
      <c r="D11" s="40" t="str">
        <f ca="1">$AM19</f>
        <v>○</v>
      </c>
      <c r="E11" s="40" t="str">
        <f ca="1">$AO19</f>
        <v/>
      </c>
      <c r="F11" s="40" t="str">
        <f ca="1">$AP19</f>
        <v/>
      </c>
      <c r="G11" s="41"/>
      <c r="H11" s="37"/>
      <c r="I11" s="38"/>
      <c r="J11" s="39" t="str">
        <f ca="1">$AK20</f>
        <v>○</v>
      </c>
      <c r="K11" s="40" t="str">
        <f ca="1">$AM20</f>
        <v>○</v>
      </c>
      <c r="L11" s="40" t="str">
        <f ca="1">$AO20</f>
        <v/>
      </c>
      <c r="M11" s="40" t="str">
        <f ca="1">$AP20</f>
        <v/>
      </c>
      <c r="N11" s="40"/>
      <c r="O11" s="37"/>
      <c r="P11" s="38"/>
      <c r="Q11" s="39" t="str">
        <f ca="1">$AK21</f>
        <v>○</v>
      </c>
      <c r="R11" s="40" t="str">
        <f ca="1">$AM21</f>
        <v>○</v>
      </c>
      <c r="S11" s="40" t="str">
        <f ca="1">$AO21</f>
        <v/>
      </c>
      <c r="T11" s="40" t="str">
        <f ca="1">$AP21</f>
        <v/>
      </c>
      <c r="U11" s="41"/>
      <c r="V11" s="16"/>
      <c r="W11" s="16"/>
      <c r="X11" s="16"/>
      <c r="Y11" s="16"/>
      <c r="Z11" s="16"/>
      <c r="AA11" s="17"/>
      <c r="AB11" s="18" t="s">
        <v>48</v>
      </c>
      <c r="AC11" s="19">
        <f t="shared" ca="1" si="22"/>
        <v>4</v>
      </c>
      <c r="AD11" s="19">
        <f t="shared" ca="1" si="23"/>
        <v>4</v>
      </c>
      <c r="AE11" s="19">
        <f t="shared" ca="1" si="23"/>
        <v>7</v>
      </c>
      <c r="AF11" s="19">
        <f t="shared" ca="1" si="23"/>
        <v>9</v>
      </c>
      <c r="AG11" s="7"/>
      <c r="AH11" s="19">
        <f t="shared" ca="1" si="24"/>
        <v>3</v>
      </c>
      <c r="AI11" s="19">
        <f t="shared" ca="1" si="25"/>
        <v>5</v>
      </c>
      <c r="AJ11" s="19">
        <f t="shared" ca="1" si="26"/>
        <v>0</v>
      </c>
      <c r="AK11" s="19">
        <f t="shared" ca="1" si="26"/>
        <v>1</v>
      </c>
      <c r="AL11" s="7"/>
      <c r="AM11" s="20" t="s">
        <v>48</v>
      </c>
      <c r="AN11" s="19">
        <f t="shared" ca="1" si="15"/>
        <v>4479</v>
      </c>
      <c r="AO11" s="21" t="s">
        <v>11</v>
      </c>
      <c r="AP11" s="19">
        <f t="shared" ca="1" si="16"/>
        <v>3501</v>
      </c>
      <c r="AQ11" s="21" t="s">
        <v>13</v>
      </c>
      <c r="AR11" s="19">
        <f t="shared" ca="1" si="17"/>
        <v>978</v>
      </c>
      <c r="AS11" s="7"/>
      <c r="AT11" s="20" t="s">
        <v>48</v>
      </c>
      <c r="AU11" s="22">
        <f t="shared" ca="1" si="27"/>
        <v>4</v>
      </c>
      <c r="AV11" s="22">
        <f t="shared" ca="1" si="28"/>
        <v>4</v>
      </c>
      <c r="AW11" s="22">
        <f t="shared" ca="1" si="29"/>
        <v>7</v>
      </c>
      <c r="AX11" s="22">
        <f t="shared" ca="1" si="30"/>
        <v>9</v>
      </c>
      <c r="AY11" s="7"/>
      <c r="AZ11" s="22">
        <f t="shared" ca="1" si="31"/>
        <v>3</v>
      </c>
      <c r="BA11" s="22">
        <f t="shared" ca="1" si="32"/>
        <v>5</v>
      </c>
      <c r="BB11" s="22">
        <f t="shared" ca="1" si="33"/>
        <v>0</v>
      </c>
      <c r="BC11" s="22">
        <f t="shared" ca="1" si="34"/>
        <v>1</v>
      </c>
      <c r="BD11" s="7"/>
      <c r="BE11" s="20" t="s">
        <v>48</v>
      </c>
      <c r="BF11" s="19">
        <f t="shared" ca="1" si="18"/>
        <v>4479</v>
      </c>
      <c r="BG11" s="21" t="s">
        <v>11</v>
      </c>
      <c r="BH11" s="19">
        <f t="shared" ca="1" si="19"/>
        <v>3501</v>
      </c>
      <c r="BI11" s="21" t="s">
        <v>20</v>
      </c>
      <c r="BJ11" s="19">
        <f t="shared" ca="1" si="20"/>
        <v>978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0.72731861970430323</v>
      </c>
      <c r="DW11" s="24">
        <f t="shared" ca="1" si="21"/>
        <v>12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0.8318821218558049</v>
      </c>
      <c r="EE11" s="24">
        <f t="shared" ca="1" si="2"/>
        <v>8</v>
      </c>
      <c r="EF11" s="25"/>
      <c r="EG11" s="26">
        <v>11</v>
      </c>
      <c r="EH11" s="46">
        <v>1</v>
      </c>
      <c r="EI11" s="27">
        <v>3</v>
      </c>
      <c r="EL11" s="23">
        <f t="shared" ca="1" si="3"/>
        <v>0.4821913535428286</v>
      </c>
      <c r="EM11" s="24">
        <f t="shared" ca="1" si="4"/>
        <v>30</v>
      </c>
      <c r="EN11" s="25"/>
      <c r="EO11" s="26">
        <v>11</v>
      </c>
      <c r="EP11" s="46">
        <v>4</v>
      </c>
      <c r="EQ11" s="27">
        <v>0</v>
      </c>
      <c r="ET11" s="23">
        <f t="shared" ca="1" si="5"/>
        <v>0.31764033016284354</v>
      </c>
      <c r="EU11" s="24">
        <f t="shared" ca="1" si="6"/>
        <v>39</v>
      </c>
      <c r="EV11" s="25"/>
      <c r="EW11" s="26">
        <v>11</v>
      </c>
      <c r="EX11" s="46">
        <v>4</v>
      </c>
      <c r="EY11" s="27">
        <v>0</v>
      </c>
    </row>
    <row r="12" spans="1:155" s="9" customFormat="1" ht="42" customHeight="1" x14ac:dyDescent="0.25">
      <c r="A12" s="42"/>
      <c r="B12" s="16"/>
      <c r="C12" s="43">
        <f ca="1">$AC5</f>
        <v>7</v>
      </c>
      <c r="D12" s="44">
        <f ca="1">$AD5</f>
        <v>1</v>
      </c>
      <c r="E12" s="44">
        <f ca="1">$AE5</f>
        <v>7</v>
      </c>
      <c r="F12" s="44">
        <f ca="1">$AF5</f>
        <v>6</v>
      </c>
      <c r="G12" s="41"/>
      <c r="H12" s="42"/>
      <c r="I12" s="16"/>
      <c r="J12" s="43">
        <f ca="1">$AC6</f>
        <v>7</v>
      </c>
      <c r="K12" s="44">
        <f ca="1">$AD6</f>
        <v>6</v>
      </c>
      <c r="L12" s="44">
        <f ca="1">$AE6</f>
        <v>3</v>
      </c>
      <c r="M12" s="44">
        <f ca="1">$AF6</f>
        <v>4</v>
      </c>
      <c r="N12" s="41"/>
      <c r="O12" s="42"/>
      <c r="P12" s="16"/>
      <c r="Q12" s="43">
        <f ca="1">$AC7</f>
        <v>9</v>
      </c>
      <c r="R12" s="44">
        <f ca="1">$AD7</f>
        <v>2</v>
      </c>
      <c r="S12" s="44">
        <f ca="1">$AE7</f>
        <v>8</v>
      </c>
      <c r="T12" s="44">
        <f ca="1">$AF7</f>
        <v>7</v>
      </c>
      <c r="U12" s="41"/>
      <c r="V12" s="16"/>
      <c r="W12" s="16"/>
      <c r="X12" s="16"/>
      <c r="Y12" s="16"/>
      <c r="Z12" s="16"/>
      <c r="AA12" s="17"/>
      <c r="AB12" s="18" t="s">
        <v>49</v>
      </c>
      <c r="AC12" s="19">
        <f t="shared" ca="1" si="22"/>
        <v>5</v>
      </c>
      <c r="AD12" s="19">
        <f t="shared" ca="1" si="23"/>
        <v>0</v>
      </c>
      <c r="AE12" s="19">
        <f t="shared" ca="1" si="23"/>
        <v>7</v>
      </c>
      <c r="AF12" s="19">
        <f t="shared" ca="1" si="23"/>
        <v>8</v>
      </c>
      <c r="AG12" s="7"/>
      <c r="AH12" s="19">
        <f t="shared" ca="1" si="24"/>
        <v>2</v>
      </c>
      <c r="AI12" s="19">
        <f t="shared" ca="1" si="25"/>
        <v>8</v>
      </c>
      <c r="AJ12" s="19">
        <f t="shared" ca="1" si="26"/>
        <v>1</v>
      </c>
      <c r="AK12" s="19">
        <f t="shared" ca="1" si="26"/>
        <v>2</v>
      </c>
      <c r="AL12" s="7"/>
      <c r="AM12" s="20" t="s">
        <v>49</v>
      </c>
      <c r="AN12" s="19">
        <f t="shared" ca="1" si="15"/>
        <v>5078</v>
      </c>
      <c r="AO12" s="21" t="s">
        <v>11</v>
      </c>
      <c r="AP12" s="19">
        <f t="shared" ca="1" si="16"/>
        <v>2812</v>
      </c>
      <c r="AQ12" s="21" t="s">
        <v>13</v>
      </c>
      <c r="AR12" s="19">
        <f t="shared" ca="1" si="17"/>
        <v>2266</v>
      </c>
      <c r="AS12" s="7"/>
      <c r="AT12" s="20" t="s">
        <v>50</v>
      </c>
      <c r="AU12" s="22">
        <f t="shared" ca="1" si="27"/>
        <v>5</v>
      </c>
      <c r="AV12" s="22">
        <f t="shared" ca="1" si="28"/>
        <v>0</v>
      </c>
      <c r="AW12" s="22">
        <f t="shared" ca="1" si="29"/>
        <v>7</v>
      </c>
      <c r="AX12" s="22">
        <f t="shared" ca="1" si="30"/>
        <v>8</v>
      </c>
      <c r="AY12" s="7"/>
      <c r="AZ12" s="22">
        <f t="shared" ca="1" si="31"/>
        <v>2</v>
      </c>
      <c r="BA12" s="22">
        <f t="shared" ca="1" si="32"/>
        <v>8</v>
      </c>
      <c r="BB12" s="22">
        <f t="shared" ca="1" si="33"/>
        <v>1</v>
      </c>
      <c r="BC12" s="22">
        <f t="shared" ca="1" si="34"/>
        <v>2</v>
      </c>
      <c r="BD12" s="7"/>
      <c r="BE12" s="20" t="s">
        <v>49</v>
      </c>
      <c r="BF12" s="19">
        <f t="shared" ca="1" si="18"/>
        <v>5078</v>
      </c>
      <c r="BG12" s="21" t="s">
        <v>11</v>
      </c>
      <c r="BH12" s="19">
        <f t="shared" ca="1" si="19"/>
        <v>2812</v>
      </c>
      <c r="BI12" s="21" t="s">
        <v>13</v>
      </c>
      <c r="BJ12" s="19">
        <f t="shared" ca="1" si="20"/>
        <v>2266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0.51539392402173556</v>
      </c>
      <c r="DW12" s="24">
        <f t="shared" ca="1" si="21"/>
        <v>22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0.78613013188785774</v>
      </c>
      <c r="EE12" s="24">
        <f t="shared" ca="1" si="2"/>
        <v>10</v>
      </c>
      <c r="EF12" s="25"/>
      <c r="EG12" s="26">
        <v>12</v>
      </c>
      <c r="EH12" s="26">
        <v>1</v>
      </c>
      <c r="EI12" s="27">
        <v>4</v>
      </c>
      <c r="EL12" s="23">
        <f t="shared" ca="1" si="3"/>
        <v>0.94336364605028944</v>
      </c>
      <c r="EM12" s="24">
        <f t="shared" ca="1" si="4"/>
        <v>7</v>
      </c>
      <c r="EN12" s="25"/>
      <c r="EO12" s="26">
        <v>12</v>
      </c>
      <c r="EP12" s="26">
        <v>4</v>
      </c>
      <c r="EQ12" s="27">
        <v>1</v>
      </c>
      <c r="ET12" s="23">
        <f t="shared" ca="1" si="5"/>
        <v>0.25349993880223076</v>
      </c>
      <c r="EU12" s="24">
        <f t="shared" ca="1" si="6"/>
        <v>41</v>
      </c>
      <c r="EV12" s="25"/>
      <c r="EW12" s="26">
        <v>12</v>
      </c>
      <c r="EX12" s="26">
        <v>4</v>
      </c>
      <c r="EY12" s="27">
        <v>1</v>
      </c>
    </row>
    <row r="13" spans="1:155" s="9" customFormat="1" ht="42" customHeight="1" thickBot="1" x14ac:dyDescent="0.3">
      <c r="A13" s="42"/>
      <c r="B13" s="45" t="s">
        <v>32</v>
      </c>
      <c r="C13" s="45">
        <f ca="1">$AH5</f>
        <v>4</v>
      </c>
      <c r="D13" s="45">
        <f ca="1">$AI5</f>
        <v>4</v>
      </c>
      <c r="E13" s="45">
        <f ca="1">$AJ5</f>
        <v>5</v>
      </c>
      <c r="F13" s="45">
        <f ca="1">$AK5</f>
        <v>2</v>
      </c>
      <c r="G13" s="41"/>
      <c r="H13" s="42"/>
      <c r="I13" s="45" t="s">
        <v>30</v>
      </c>
      <c r="J13" s="45">
        <f ca="1">$AH6</f>
        <v>5</v>
      </c>
      <c r="K13" s="45">
        <f ca="1">$AI6</f>
        <v>8</v>
      </c>
      <c r="L13" s="45">
        <f ca="1">$AJ6</f>
        <v>2</v>
      </c>
      <c r="M13" s="45">
        <f ca="1">$AK6</f>
        <v>2</v>
      </c>
      <c r="N13" s="41"/>
      <c r="O13" s="42"/>
      <c r="P13" s="45" t="s">
        <v>30</v>
      </c>
      <c r="Q13" s="45">
        <f ca="1">$AH7</f>
        <v>6</v>
      </c>
      <c r="R13" s="45">
        <f ca="1">$AI7</f>
        <v>7</v>
      </c>
      <c r="S13" s="45">
        <f ca="1">$AJ7</f>
        <v>1</v>
      </c>
      <c r="T13" s="45">
        <f ca="1">$AK7</f>
        <v>2</v>
      </c>
      <c r="U13" s="41"/>
      <c r="V13" s="16"/>
      <c r="W13" s="16"/>
      <c r="X13" s="16"/>
      <c r="Y13" s="16"/>
      <c r="Z13" s="16"/>
      <c r="AA13" s="17"/>
      <c r="AB13" s="18" t="s">
        <v>51</v>
      </c>
      <c r="AC13" s="19">
        <f t="shared" ca="1" si="22"/>
        <v>7</v>
      </c>
      <c r="AD13" s="19">
        <f t="shared" ca="1" si="23"/>
        <v>1</v>
      </c>
      <c r="AE13" s="19">
        <f t="shared" ca="1" si="23"/>
        <v>3</v>
      </c>
      <c r="AF13" s="19">
        <f t="shared" ca="1" si="23"/>
        <v>8</v>
      </c>
      <c r="AG13" s="7"/>
      <c r="AH13" s="19">
        <f t="shared" ca="1" si="24"/>
        <v>1</v>
      </c>
      <c r="AI13" s="19">
        <f t="shared" ca="1" si="25"/>
        <v>2</v>
      </c>
      <c r="AJ13" s="19">
        <f t="shared" ca="1" si="26"/>
        <v>0</v>
      </c>
      <c r="AK13" s="19">
        <f t="shared" ca="1" si="26"/>
        <v>4</v>
      </c>
      <c r="AL13" s="7"/>
      <c r="AM13" s="20" t="s">
        <v>51</v>
      </c>
      <c r="AN13" s="19">
        <f t="shared" ca="1" si="15"/>
        <v>7138</v>
      </c>
      <c r="AO13" s="21" t="s">
        <v>35</v>
      </c>
      <c r="AP13" s="19">
        <f t="shared" ca="1" si="16"/>
        <v>1204</v>
      </c>
      <c r="AQ13" s="21" t="s">
        <v>13</v>
      </c>
      <c r="AR13" s="19">
        <f t="shared" ca="1" si="17"/>
        <v>5934</v>
      </c>
      <c r="AS13" s="7"/>
      <c r="AT13" s="20" t="s">
        <v>51</v>
      </c>
      <c r="AU13" s="22">
        <f t="shared" ca="1" si="27"/>
        <v>7</v>
      </c>
      <c r="AV13" s="22">
        <f t="shared" ca="1" si="28"/>
        <v>1</v>
      </c>
      <c r="AW13" s="22">
        <f t="shared" ca="1" si="29"/>
        <v>3</v>
      </c>
      <c r="AX13" s="22">
        <f t="shared" ca="1" si="30"/>
        <v>8</v>
      </c>
      <c r="AY13" s="7"/>
      <c r="AZ13" s="22">
        <f t="shared" ca="1" si="31"/>
        <v>1</v>
      </c>
      <c r="BA13" s="22">
        <f t="shared" ca="1" si="32"/>
        <v>2</v>
      </c>
      <c r="BB13" s="22">
        <f t="shared" ca="1" si="33"/>
        <v>0</v>
      </c>
      <c r="BC13" s="22">
        <f t="shared" ca="1" si="34"/>
        <v>4</v>
      </c>
      <c r="BD13" s="7"/>
      <c r="BE13" s="20" t="s">
        <v>51</v>
      </c>
      <c r="BF13" s="19">
        <f t="shared" ca="1" si="18"/>
        <v>7138</v>
      </c>
      <c r="BG13" s="21" t="s">
        <v>35</v>
      </c>
      <c r="BH13" s="19">
        <f t="shared" ca="1" si="19"/>
        <v>1204</v>
      </c>
      <c r="BI13" s="21" t="s">
        <v>13</v>
      </c>
      <c r="BJ13" s="19">
        <f t="shared" ca="1" si="20"/>
        <v>5934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0.54340067572797113</v>
      </c>
      <c r="DW13" s="24">
        <f t="shared" ca="1" si="21"/>
        <v>20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8.0824477168984332E-2</v>
      </c>
      <c r="EE13" s="24">
        <f t="shared" ca="1" si="2"/>
        <v>44</v>
      </c>
      <c r="EF13" s="25"/>
      <c r="EG13" s="26">
        <v>13</v>
      </c>
      <c r="EH13" s="26">
        <v>1</v>
      </c>
      <c r="EI13" s="27">
        <v>5</v>
      </c>
      <c r="EL13" s="23">
        <f t="shared" ca="1" si="3"/>
        <v>0.16706749845829716</v>
      </c>
      <c r="EM13" s="24">
        <f t="shared" ca="1" si="4"/>
        <v>44</v>
      </c>
      <c r="EN13" s="25"/>
      <c r="EO13" s="26">
        <v>13</v>
      </c>
      <c r="EP13" s="26">
        <v>4</v>
      </c>
      <c r="EQ13" s="27">
        <v>2</v>
      </c>
      <c r="ET13" s="23">
        <f t="shared" ca="1" si="5"/>
        <v>0.2232719479066837</v>
      </c>
      <c r="EU13" s="24">
        <f t="shared" ca="1" si="6"/>
        <v>42</v>
      </c>
      <c r="EV13" s="25"/>
      <c r="EW13" s="26">
        <v>13</v>
      </c>
      <c r="EX13" s="26">
        <v>4</v>
      </c>
      <c r="EY13" s="27">
        <v>2</v>
      </c>
    </row>
    <row r="14" spans="1:155" s="9" customFormat="1" ht="42" customHeight="1" x14ac:dyDescent="0.25">
      <c r="A14" s="42"/>
      <c r="B14" s="47"/>
      <c r="C14" s="48">
        <f ca="1">MOD(ROUNDDOWN($AR5/1000,0),10)</f>
        <v>2</v>
      </c>
      <c r="D14" s="48">
        <f ca="1">MOD(ROUNDDOWN($AR5/100,0),10)</f>
        <v>7</v>
      </c>
      <c r="E14" s="48">
        <f ca="1">MOD(ROUNDDOWN($AR5/10,0),10)</f>
        <v>2</v>
      </c>
      <c r="F14" s="48">
        <f ca="1">MOD(ROUNDDOWN($AR5/1,0),10)</f>
        <v>4</v>
      </c>
      <c r="G14" s="41"/>
      <c r="H14" s="42"/>
      <c r="I14" s="47"/>
      <c r="J14" s="48">
        <f ca="1">MOD(ROUNDDOWN($AR6/1000,0),10)</f>
        <v>1</v>
      </c>
      <c r="K14" s="48">
        <f ca="1">MOD(ROUNDDOWN($AR6/100,0),10)</f>
        <v>8</v>
      </c>
      <c r="L14" s="48">
        <f ca="1">MOD(ROUNDDOWN($AR6/10,0),10)</f>
        <v>1</v>
      </c>
      <c r="M14" s="48">
        <f ca="1">MOD(ROUNDDOWN($AR6/1,0),10)</f>
        <v>2</v>
      </c>
      <c r="N14" s="41"/>
      <c r="O14" s="42"/>
      <c r="P14" s="47"/>
      <c r="Q14" s="48">
        <f ca="1">MOD(ROUNDDOWN($AR7/1000,0),10)</f>
        <v>2</v>
      </c>
      <c r="R14" s="48">
        <f ca="1">MOD(ROUNDDOWN($AR7/100,0),10)</f>
        <v>5</v>
      </c>
      <c r="S14" s="48">
        <f ca="1">MOD(ROUNDDOWN($AR7/10,0),10)</f>
        <v>7</v>
      </c>
      <c r="T14" s="48">
        <f ca="1">MOD(ROUNDDOWN($AR7/1,0),10)</f>
        <v>5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3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0.90692312013102039</v>
      </c>
      <c r="DW14" s="24">
        <f t="shared" ca="1" si="21"/>
        <v>5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1.0943010807268894E-2</v>
      </c>
      <c r="EE14" s="24">
        <f t="shared" ca="1" si="2"/>
        <v>45</v>
      </c>
      <c r="EF14" s="25"/>
      <c r="EG14" s="26">
        <v>14</v>
      </c>
      <c r="EH14" s="26">
        <v>1</v>
      </c>
      <c r="EI14" s="27">
        <v>6</v>
      </c>
      <c r="EL14" s="23">
        <f t="shared" ca="1" si="3"/>
        <v>0.5145308409139645</v>
      </c>
      <c r="EM14" s="24">
        <f t="shared" ca="1" si="4"/>
        <v>26</v>
      </c>
      <c r="EN14" s="25"/>
      <c r="EO14" s="26">
        <v>14</v>
      </c>
      <c r="EP14" s="26">
        <v>4</v>
      </c>
      <c r="EQ14" s="27">
        <v>3</v>
      </c>
      <c r="ET14" s="23">
        <f t="shared" ca="1" si="5"/>
        <v>0.93044345176352594</v>
      </c>
      <c r="EU14" s="24">
        <f t="shared" ca="1" si="6"/>
        <v>4</v>
      </c>
      <c r="EV14" s="25"/>
      <c r="EW14" s="26">
        <v>14</v>
      </c>
      <c r="EX14" s="26">
        <v>4</v>
      </c>
      <c r="EY14" s="27">
        <v>3</v>
      </c>
    </row>
    <row r="15" spans="1:155" s="9" customFormat="1" ht="20.100000000000001" customHeight="1" x14ac:dyDescent="0.4">
      <c r="A15" s="50"/>
      <c r="B15" s="28"/>
      <c r="C15" s="28"/>
      <c r="D15" s="28"/>
      <c r="E15" s="28"/>
      <c r="F15" s="28"/>
      <c r="G15" s="51"/>
      <c r="H15" s="50"/>
      <c r="I15" s="28"/>
      <c r="J15" s="28"/>
      <c r="K15" s="28"/>
      <c r="L15" s="28"/>
      <c r="M15" s="28"/>
      <c r="N15" s="51"/>
      <c r="O15" s="50"/>
      <c r="P15" s="28"/>
      <c r="Q15" s="28"/>
      <c r="R15" s="28"/>
      <c r="S15" s="28"/>
      <c r="T15" s="28"/>
      <c r="U15" s="51"/>
      <c r="V15" s="16"/>
      <c r="W15" s="16"/>
      <c r="X15" s="16"/>
      <c r="Y15" s="16"/>
      <c r="Z15" s="16"/>
      <c r="AA15" s="17"/>
      <c r="AB15" s="54" t="s">
        <v>52</v>
      </c>
      <c r="AC15" s="55" t="s">
        <v>54</v>
      </c>
      <c r="AD15" s="55" t="s">
        <v>56</v>
      </c>
      <c r="AE15" s="55" t="s">
        <v>58</v>
      </c>
      <c r="AF15" s="55" t="s">
        <v>59</v>
      </c>
      <c r="AG15" s="55" t="s">
        <v>61</v>
      </c>
      <c r="AH15" s="55" t="s">
        <v>63</v>
      </c>
      <c r="AI15" s="56"/>
      <c r="AJ15" s="54"/>
      <c r="AK15" s="57" t="s">
        <v>54</v>
      </c>
      <c r="AL15" s="55" t="s">
        <v>64</v>
      </c>
      <c r="AM15" s="55" t="s">
        <v>65</v>
      </c>
      <c r="AN15" s="55" t="s">
        <v>66</v>
      </c>
      <c r="AO15" s="55" t="s">
        <v>67</v>
      </c>
      <c r="AP15" s="55" t="s">
        <v>62</v>
      </c>
      <c r="AQ15" s="58"/>
      <c r="AR15" s="54"/>
      <c r="AS15" s="57" t="s">
        <v>53</v>
      </c>
      <c r="AT15" s="55" t="s">
        <v>55</v>
      </c>
      <c r="AU15" s="55" t="s">
        <v>57</v>
      </c>
      <c r="AV15" s="55" t="s">
        <v>66</v>
      </c>
      <c r="AW15" s="55" t="s">
        <v>60</v>
      </c>
      <c r="AX15" s="55" t="s">
        <v>63</v>
      </c>
      <c r="AY15" s="7"/>
      <c r="AZ15" s="54"/>
      <c r="BA15" s="57" t="s">
        <v>54</v>
      </c>
      <c r="BB15" s="55" t="s">
        <v>64</v>
      </c>
      <c r="BC15" s="55" t="s">
        <v>57</v>
      </c>
      <c r="BD15" s="55" t="s">
        <v>66</v>
      </c>
      <c r="BE15" s="55" t="s">
        <v>67</v>
      </c>
      <c r="BF15" s="55" t="s">
        <v>69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0.22580060267084601</v>
      </c>
      <c r="DW15" s="24">
        <f t="shared" ca="1" si="21"/>
        <v>37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0.94867937283413373</v>
      </c>
      <c r="EE15" s="24">
        <f t="shared" ca="1" si="2"/>
        <v>2</v>
      </c>
      <c r="EF15" s="25"/>
      <c r="EG15" s="26">
        <v>15</v>
      </c>
      <c r="EH15" s="26">
        <v>1</v>
      </c>
      <c r="EI15" s="27">
        <v>7</v>
      </c>
      <c r="EL15" s="23">
        <f t="shared" ca="1" si="3"/>
        <v>0.55805396588905842</v>
      </c>
      <c r="EM15" s="24">
        <f t="shared" ca="1" si="4"/>
        <v>25</v>
      </c>
      <c r="EN15" s="25"/>
      <c r="EO15" s="26">
        <v>15</v>
      </c>
      <c r="EP15" s="26">
        <v>4</v>
      </c>
      <c r="EQ15" s="27">
        <v>4</v>
      </c>
      <c r="ET15" s="23">
        <f t="shared" ca="1" si="5"/>
        <v>0.75068105525832185</v>
      </c>
      <c r="EU15" s="24">
        <f t="shared" ca="1" si="6"/>
        <v>12</v>
      </c>
      <c r="EV15" s="25"/>
      <c r="EW15" s="26">
        <v>15</v>
      </c>
      <c r="EX15" s="26">
        <v>4</v>
      </c>
      <c r="EY15" s="27">
        <v>4</v>
      </c>
    </row>
    <row r="16" spans="1:155" s="9" customFormat="1" ht="39.950000000000003" customHeight="1" x14ac:dyDescent="0.25">
      <c r="A16" s="30"/>
      <c r="B16" s="206" t="s">
        <v>237</v>
      </c>
      <c r="C16" s="32"/>
      <c r="D16" s="33" t="str">
        <f ca="1">$AL22</f>
        <v/>
      </c>
      <c r="E16" s="33" t="str">
        <f ca="1">$AN22</f>
        <v/>
      </c>
      <c r="F16" s="34"/>
      <c r="G16" s="35"/>
      <c r="H16" s="30"/>
      <c r="I16" s="206" t="s">
        <v>238</v>
      </c>
      <c r="J16" s="32"/>
      <c r="K16" s="33" t="str">
        <f ca="1">$AL23</f>
        <v/>
      </c>
      <c r="L16" s="33" t="str">
        <f ca="1">$AN23</f>
        <v/>
      </c>
      <c r="M16" s="34"/>
      <c r="N16" s="36"/>
      <c r="O16" s="30"/>
      <c r="P16" s="206" t="s">
        <v>239</v>
      </c>
      <c r="Q16" s="32"/>
      <c r="R16" s="33" t="str">
        <f ca="1">$AL24</f>
        <v/>
      </c>
      <c r="S16" s="33" t="str">
        <f ca="1">$AN24</f>
        <v/>
      </c>
      <c r="T16" s="34"/>
      <c r="U16" s="35"/>
      <c r="V16" s="16"/>
      <c r="Y16" s="16"/>
      <c r="Z16" s="16"/>
      <c r="AA16" s="17"/>
      <c r="AB16" s="18" t="s">
        <v>70</v>
      </c>
      <c r="AC16" s="59">
        <f ca="1">BJ43</f>
        <v>8</v>
      </c>
      <c r="AD16" s="60" t="str">
        <f ca="1">BR43</f>
        <v/>
      </c>
      <c r="AE16" s="59">
        <f ca="1">BW43</f>
        <v>10</v>
      </c>
      <c r="AF16" s="59" t="str">
        <f ca="1">CE43</f>
        <v/>
      </c>
      <c r="AG16" s="59" t="str">
        <f ca="1">CJ43</f>
        <v/>
      </c>
      <c r="AH16" s="61" t="str">
        <f ca="1">CR43</f>
        <v/>
      </c>
      <c r="AI16" s="56"/>
      <c r="AJ16" s="18" t="s">
        <v>15</v>
      </c>
      <c r="AK16" s="59" t="str">
        <f t="shared" ref="AK16:AP27" ca="1" si="35">IF(AC16="","",VLOOKUP(AC16,$BH$16:$BK$26,2,FALSE))</f>
        <v>○</v>
      </c>
      <c r="AL16" s="59" t="str">
        <f t="shared" ca="1" si="35"/>
        <v/>
      </c>
      <c r="AM16" s="59" t="str">
        <f t="shared" ca="1" si="35"/>
        <v>○</v>
      </c>
      <c r="AN16" s="59" t="str">
        <f t="shared" ca="1" si="35"/>
        <v/>
      </c>
      <c r="AO16" s="59" t="str">
        <f t="shared" ca="1" si="35"/>
        <v/>
      </c>
      <c r="AP16" s="59" t="str">
        <f t="shared" ca="1" si="35"/>
        <v/>
      </c>
      <c r="AQ16" s="62"/>
      <c r="AR16" s="18" t="s">
        <v>71</v>
      </c>
      <c r="AS16" s="59" t="str">
        <f t="shared" ref="AS16:AX27" ca="1" si="36">IF(AC16="","",VLOOKUP(AC16,$BH$16:$BK$26,3,FALSE))</f>
        <v>⑧</v>
      </c>
      <c r="AT16" s="59" t="str">
        <f t="shared" ca="1" si="36"/>
        <v/>
      </c>
      <c r="AU16" s="59" t="str">
        <f t="shared" ca="1" si="36"/>
        <v>⑩</v>
      </c>
      <c r="AV16" s="59" t="str">
        <f t="shared" ca="1" si="36"/>
        <v/>
      </c>
      <c r="AW16" s="59" t="str">
        <f t="shared" ca="1" si="36"/>
        <v/>
      </c>
      <c r="AX16" s="59" t="str">
        <f t="shared" ca="1" si="36"/>
        <v/>
      </c>
      <c r="AY16" s="7"/>
      <c r="AZ16" s="18" t="s">
        <v>10</v>
      </c>
      <c r="BA16" s="59">
        <f t="shared" ref="BA16:BF27" ca="1" si="37">IF(AC16="","",VLOOKUP(AC16,$BH$16:$BK$26,4,FALSE))</f>
        <v>8</v>
      </c>
      <c r="BB16" s="59" t="str">
        <f t="shared" ca="1" si="37"/>
        <v/>
      </c>
      <c r="BC16" s="59">
        <f t="shared" ca="1" si="37"/>
        <v>10</v>
      </c>
      <c r="BD16" s="59" t="str">
        <f t="shared" ca="1" si="37"/>
        <v/>
      </c>
      <c r="BE16" s="59" t="str">
        <f t="shared" ca="1" si="37"/>
        <v/>
      </c>
      <c r="BF16" s="59" t="str">
        <f t="shared" ca="1" si="37"/>
        <v/>
      </c>
      <c r="BG16" s="7"/>
      <c r="BH16" s="63">
        <v>0</v>
      </c>
      <c r="BI16" s="64" t="s">
        <v>72</v>
      </c>
      <c r="BJ16" s="64" t="s">
        <v>73</v>
      </c>
      <c r="BK16" s="65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0.41286308120805271</v>
      </c>
      <c r="DW16" s="24">
        <f t="shared" ca="1" si="21"/>
        <v>29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0.64603923786553386</v>
      </c>
      <c r="EE16" s="24">
        <f t="shared" ca="1" si="2"/>
        <v>15</v>
      </c>
      <c r="EF16" s="25"/>
      <c r="EG16" s="26">
        <v>16</v>
      </c>
      <c r="EH16" s="46">
        <v>1</v>
      </c>
      <c r="EI16" s="27">
        <v>8</v>
      </c>
      <c r="EL16" s="23">
        <f t="shared" ca="1" si="3"/>
        <v>0.41616657829386361</v>
      </c>
      <c r="EM16" s="24">
        <f t="shared" ca="1" si="4"/>
        <v>33</v>
      </c>
      <c r="EN16" s="25"/>
      <c r="EO16" s="26">
        <v>16</v>
      </c>
      <c r="EP16" s="46">
        <v>5</v>
      </c>
      <c r="EQ16" s="27">
        <v>0</v>
      </c>
      <c r="ET16" s="23">
        <f t="shared" ca="1" si="5"/>
        <v>0.55201051799978929</v>
      </c>
      <c r="EU16" s="24">
        <f t="shared" ca="1" si="6"/>
        <v>25</v>
      </c>
      <c r="EV16" s="25"/>
      <c r="EW16" s="26">
        <v>16</v>
      </c>
      <c r="EX16" s="46">
        <v>5</v>
      </c>
      <c r="EY16" s="27">
        <v>0</v>
      </c>
    </row>
    <row r="17" spans="1:155" s="9" customFormat="1" ht="39.950000000000003" customHeight="1" x14ac:dyDescent="0.25">
      <c r="A17" s="37"/>
      <c r="B17" s="38"/>
      <c r="C17" s="39" t="str">
        <f ca="1">$AK22</f>
        <v>○</v>
      </c>
      <c r="D17" s="40" t="str">
        <f ca="1">$AM22</f>
        <v>○</v>
      </c>
      <c r="E17" s="40" t="str">
        <f ca="1">$AO22</f>
        <v/>
      </c>
      <c r="F17" s="40" t="str">
        <f ca="1">$AP22</f>
        <v/>
      </c>
      <c r="G17" s="41"/>
      <c r="H17" s="37"/>
      <c r="I17" s="38"/>
      <c r="J17" s="39" t="str">
        <f ca="1">$AK23</f>
        <v>○</v>
      </c>
      <c r="K17" s="40" t="str">
        <f ca="1">$AM23</f>
        <v>○</v>
      </c>
      <c r="L17" s="40" t="str">
        <f ca="1">$AO23</f>
        <v/>
      </c>
      <c r="M17" s="40" t="str">
        <f ca="1">$AP23</f>
        <v/>
      </c>
      <c r="N17" s="40"/>
      <c r="O17" s="37"/>
      <c r="P17" s="38"/>
      <c r="Q17" s="39" t="str">
        <f ca="1">$AK24</f>
        <v>○</v>
      </c>
      <c r="R17" s="40" t="str">
        <f ca="1">$AM24</f>
        <v>○</v>
      </c>
      <c r="S17" s="40" t="str">
        <f ca="1">$AO24</f>
        <v/>
      </c>
      <c r="T17" s="40" t="str">
        <f ca="1">$AP24</f>
        <v/>
      </c>
      <c r="U17" s="41"/>
      <c r="V17" s="16"/>
      <c r="Y17" s="16"/>
      <c r="Z17" s="16"/>
      <c r="AA17" s="17"/>
      <c r="AB17" s="18" t="s">
        <v>17</v>
      </c>
      <c r="AC17" s="59">
        <f t="shared" ref="AC17:AC27" ca="1" si="38">BJ44</f>
        <v>3</v>
      </c>
      <c r="AD17" s="59" t="str">
        <f t="shared" ref="AD17:AD27" ca="1" si="39">BR44</f>
        <v/>
      </c>
      <c r="AE17" s="59">
        <f t="shared" ref="AE17:AE27" ca="1" si="40">BW44</f>
        <v>10</v>
      </c>
      <c r="AF17" s="59" t="str">
        <f t="shared" ref="AF17:AF27" ca="1" si="41">CE44</f>
        <v/>
      </c>
      <c r="AG17" s="59" t="str">
        <f t="shared" ref="AG17:AG27" ca="1" si="42">CJ44</f>
        <v/>
      </c>
      <c r="AH17" s="61" t="str">
        <f t="shared" ref="AH17:AH27" ca="1" si="43">CR44</f>
        <v/>
      </c>
      <c r="AI17" s="56"/>
      <c r="AJ17" s="18" t="s">
        <v>74</v>
      </c>
      <c r="AK17" s="59" t="str">
        <f t="shared" ca="1" si="35"/>
        <v>○</v>
      </c>
      <c r="AL17" s="59" t="str">
        <f t="shared" ca="1" si="35"/>
        <v/>
      </c>
      <c r="AM17" s="59" t="str">
        <f t="shared" ca="1" si="35"/>
        <v>○</v>
      </c>
      <c r="AN17" s="59" t="str">
        <f t="shared" ca="1" si="35"/>
        <v/>
      </c>
      <c r="AO17" s="59" t="str">
        <f t="shared" ca="1" si="35"/>
        <v/>
      </c>
      <c r="AP17" s="59" t="str">
        <f t="shared" ca="1" si="35"/>
        <v/>
      </c>
      <c r="AQ17" s="62"/>
      <c r="AR17" s="18" t="s">
        <v>75</v>
      </c>
      <c r="AS17" s="59" t="str">
        <f t="shared" ca="1" si="36"/>
        <v>③</v>
      </c>
      <c r="AT17" s="59" t="str">
        <f t="shared" ca="1" si="36"/>
        <v/>
      </c>
      <c r="AU17" s="59" t="str">
        <f t="shared" ca="1" si="36"/>
        <v>⑩</v>
      </c>
      <c r="AV17" s="59" t="str">
        <f t="shared" ca="1" si="36"/>
        <v/>
      </c>
      <c r="AW17" s="59" t="str">
        <f t="shared" ca="1" si="36"/>
        <v/>
      </c>
      <c r="AX17" s="59" t="str">
        <f t="shared" ca="1" si="36"/>
        <v/>
      </c>
      <c r="AY17" s="7"/>
      <c r="AZ17" s="18" t="s">
        <v>74</v>
      </c>
      <c r="BA17" s="59">
        <f t="shared" ca="1" si="37"/>
        <v>3</v>
      </c>
      <c r="BB17" s="59" t="str">
        <f t="shared" ca="1" si="37"/>
        <v/>
      </c>
      <c r="BC17" s="59">
        <f t="shared" ca="1" si="37"/>
        <v>10</v>
      </c>
      <c r="BD17" s="59" t="str">
        <f t="shared" ca="1" si="37"/>
        <v/>
      </c>
      <c r="BE17" s="59" t="str">
        <f t="shared" ca="1" si="37"/>
        <v/>
      </c>
      <c r="BF17" s="59" t="str">
        <f t="shared" ca="1" si="37"/>
        <v/>
      </c>
      <c r="BG17" s="7"/>
      <c r="BH17" s="63">
        <v>1</v>
      </c>
      <c r="BI17" s="64" t="s">
        <v>72</v>
      </c>
      <c r="BJ17" s="64" t="s">
        <v>76</v>
      </c>
      <c r="BK17" s="65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0.49603021958605331</v>
      </c>
      <c r="DW17" s="24">
        <f t="shared" ca="1" si="21"/>
        <v>24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0.20465197091906262</v>
      </c>
      <c r="EE17" s="24">
        <f t="shared" ca="1" si="2"/>
        <v>40</v>
      </c>
      <c r="EF17" s="25"/>
      <c r="EG17" s="26">
        <v>17</v>
      </c>
      <c r="EH17" s="46">
        <v>1</v>
      </c>
      <c r="EI17" s="27">
        <v>9</v>
      </c>
      <c r="EL17" s="23">
        <f t="shared" ca="1" si="3"/>
        <v>0.51402700353065822</v>
      </c>
      <c r="EM17" s="24">
        <f t="shared" ca="1" si="4"/>
        <v>27</v>
      </c>
      <c r="EN17" s="25"/>
      <c r="EO17" s="26">
        <v>17</v>
      </c>
      <c r="EP17" s="46">
        <v>5</v>
      </c>
      <c r="EQ17" s="27">
        <v>1</v>
      </c>
      <c r="ET17" s="23">
        <f t="shared" ca="1" si="5"/>
        <v>7.7323653241490709E-2</v>
      </c>
      <c r="EU17" s="24">
        <f t="shared" ca="1" si="6"/>
        <v>48</v>
      </c>
      <c r="EV17" s="25"/>
      <c r="EW17" s="26">
        <v>17</v>
      </c>
      <c r="EX17" s="46">
        <v>5</v>
      </c>
      <c r="EY17" s="27">
        <v>1</v>
      </c>
    </row>
    <row r="18" spans="1:155" s="9" customFormat="1" ht="42" customHeight="1" x14ac:dyDescent="0.25">
      <c r="A18" s="42"/>
      <c r="B18" s="16"/>
      <c r="C18" s="43">
        <f ca="1">$AC8</f>
        <v>5</v>
      </c>
      <c r="D18" s="44">
        <f ca="1">$AD8</f>
        <v>2</v>
      </c>
      <c r="E18" s="44">
        <f ca="1">$AE8</f>
        <v>4</v>
      </c>
      <c r="F18" s="44">
        <f ca="1">$AF8</f>
        <v>7</v>
      </c>
      <c r="G18" s="41"/>
      <c r="H18" s="42"/>
      <c r="I18" s="16"/>
      <c r="J18" s="43">
        <f ca="1">$AC9</f>
        <v>4</v>
      </c>
      <c r="K18" s="44">
        <f ca="1">$AD9</f>
        <v>1</v>
      </c>
      <c r="L18" s="44">
        <f ca="1">$AE9</f>
        <v>8</v>
      </c>
      <c r="M18" s="44">
        <f ca="1">$AF9</f>
        <v>6</v>
      </c>
      <c r="N18" s="41"/>
      <c r="O18" s="42"/>
      <c r="P18" s="16"/>
      <c r="Q18" s="43">
        <f ca="1">$AC10</f>
        <v>5</v>
      </c>
      <c r="R18" s="44">
        <f ca="1">$AD10</f>
        <v>6</v>
      </c>
      <c r="S18" s="44">
        <f ca="1">$AE10</f>
        <v>5</v>
      </c>
      <c r="T18" s="44">
        <f ca="1">$AF10</f>
        <v>6</v>
      </c>
      <c r="U18" s="41"/>
      <c r="V18" s="16"/>
      <c r="W18" s="16"/>
      <c r="X18" s="16"/>
      <c r="Y18" s="16"/>
      <c r="Z18" s="16"/>
      <c r="AA18" s="17"/>
      <c r="AB18" s="18" t="s">
        <v>77</v>
      </c>
      <c r="AC18" s="59">
        <f t="shared" ca="1" si="38"/>
        <v>5</v>
      </c>
      <c r="AD18" s="59" t="str">
        <f t="shared" ca="1" si="39"/>
        <v/>
      </c>
      <c r="AE18" s="59">
        <f t="shared" ca="1" si="40"/>
        <v>10</v>
      </c>
      <c r="AF18" s="59" t="str">
        <f t="shared" ca="1" si="41"/>
        <v/>
      </c>
      <c r="AG18" s="59" t="str">
        <f t="shared" ca="1" si="42"/>
        <v/>
      </c>
      <c r="AH18" s="61" t="str">
        <f t="shared" ca="1" si="43"/>
        <v/>
      </c>
      <c r="AI18" s="56"/>
      <c r="AJ18" s="18" t="s">
        <v>22</v>
      </c>
      <c r="AK18" s="59" t="str">
        <f t="shared" ca="1" si="35"/>
        <v>○</v>
      </c>
      <c r="AL18" s="59" t="str">
        <f t="shared" ca="1" si="35"/>
        <v/>
      </c>
      <c r="AM18" s="59" t="str">
        <f t="shared" ca="1" si="35"/>
        <v>○</v>
      </c>
      <c r="AN18" s="59" t="str">
        <f t="shared" ca="1" si="35"/>
        <v/>
      </c>
      <c r="AO18" s="59" t="str">
        <f t="shared" ca="1" si="35"/>
        <v/>
      </c>
      <c r="AP18" s="59" t="str">
        <f t="shared" ca="1" si="35"/>
        <v/>
      </c>
      <c r="AQ18" s="62"/>
      <c r="AR18" s="18" t="s">
        <v>22</v>
      </c>
      <c r="AS18" s="59" t="str">
        <f t="shared" ca="1" si="36"/>
        <v>⑤</v>
      </c>
      <c r="AT18" s="59" t="str">
        <f t="shared" ca="1" si="36"/>
        <v/>
      </c>
      <c r="AU18" s="59" t="str">
        <f t="shared" ca="1" si="36"/>
        <v>⑩</v>
      </c>
      <c r="AV18" s="59" t="str">
        <f t="shared" ca="1" si="36"/>
        <v/>
      </c>
      <c r="AW18" s="59" t="str">
        <f t="shared" ca="1" si="36"/>
        <v/>
      </c>
      <c r="AX18" s="59" t="str">
        <f t="shared" ca="1" si="36"/>
        <v/>
      </c>
      <c r="AY18" s="7"/>
      <c r="AZ18" s="18" t="s">
        <v>22</v>
      </c>
      <c r="BA18" s="59">
        <f t="shared" ca="1" si="37"/>
        <v>5</v>
      </c>
      <c r="BB18" s="59" t="str">
        <f t="shared" ca="1" si="37"/>
        <v/>
      </c>
      <c r="BC18" s="59">
        <f t="shared" ca="1" si="37"/>
        <v>10</v>
      </c>
      <c r="BD18" s="59" t="str">
        <f t="shared" ca="1" si="37"/>
        <v/>
      </c>
      <c r="BE18" s="59" t="str">
        <f t="shared" ca="1" si="37"/>
        <v/>
      </c>
      <c r="BF18" s="59" t="str">
        <f t="shared" ca="1" si="37"/>
        <v/>
      </c>
      <c r="BG18" s="7"/>
      <c r="BH18" s="63">
        <v>2</v>
      </c>
      <c r="BI18" s="64" t="s">
        <v>78</v>
      </c>
      <c r="BJ18" s="64" t="s">
        <v>79</v>
      </c>
      <c r="BK18" s="65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0.21741786930789286</v>
      </c>
      <c r="DW18" s="24">
        <f t="shared" ca="1" si="21"/>
        <v>38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0.43771934049385575</v>
      </c>
      <c r="EE18" s="24">
        <f t="shared" ca="1" si="2"/>
        <v>27</v>
      </c>
      <c r="EF18" s="25"/>
      <c r="EG18" s="26">
        <v>18</v>
      </c>
      <c r="EH18" s="46">
        <v>2</v>
      </c>
      <c r="EI18" s="27">
        <v>3</v>
      </c>
      <c r="EL18" s="23">
        <f t="shared" ca="1" si="3"/>
        <v>0.1639245150070221</v>
      </c>
      <c r="EM18" s="24">
        <f t="shared" ca="1" si="4"/>
        <v>45</v>
      </c>
      <c r="EN18" s="25"/>
      <c r="EO18" s="26">
        <v>18</v>
      </c>
      <c r="EP18" s="46">
        <v>5</v>
      </c>
      <c r="EQ18" s="27">
        <v>2</v>
      </c>
      <c r="ET18" s="23">
        <f t="shared" ca="1" si="5"/>
        <v>0.82753264441621632</v>
      </c>
      <c r="EU18" s="24">
        <f t="shared" ca="1" si="6"/>
        <v>9</v>
      </c>
      <c r="EV18" s="25"/>
      <c r="EW18" s="26">
        <v>18</v>
      </c>
      <c r="EX18" s="46">
        <v>5</v>
      </c>
      <c r="EY18" s="27">
        <v>2</v>
      </c>
    </row>
    <row r="19" spans="1:155" s="9" customFormat="1" ht="42" customHeight="1" thickBot="1" x14ac:dyDescent="0.3">
      <c r="A19" s="42"/>
      <c r="B19" s="45" t="s">
        <v>30</v>
      </c>
      <c r="C19" s="45">
        <f ca="1">$AH8</f>
        <v>4</v>
      </c>
      <c r="D19" s="45">
        <f ca="1">$AI8</f>
        <v>8</v>
      </c>
      <c r="E19" s="45">
        <f ca="1">$AJ8</f>
        <v>1</v>
      </c>
      <c r="F19" s="45">
        <f ca="1">$AK8</f>
        <v>7</v>
      </c>
      <c r="G19" s="41"/>
      <c r="H19" s="42"/>
      <c r="I19" s="45" t="s">
        <v>30</v>
      </c>
      <c r="J19" s="45">
        <f ca="1">$AH9</f>
        <v>3</v>
      </c>
      <c r="K19" s="45">
        <f ca="1">$AI9</f>
        <v>9</v>
      </c>
      <c r="L19" s="45">
        <f ca="1">$AJ9</f>
        <v>2</v>
      </c>
      <c r="M19" s="45">
        <f ca="1">$AK9</f>
        <v>0</v>
      </c>
      <c r="N19" s="41"/>
      <c r="O19" s="42"/>
      <c r="P19" s="45" t="s">
        <v>30</v>
      </c>
      <c r="Q19" s="45">
        <f ca="1">$AH10</f>
        <v>1</v>
      </c>
      <c r="R19" s="45">
        <f ca="1">$AI10</f>
        <v>9</v>
      </c>
      <c r="S19" s="45">
        <f ca="1">$AJ10</f>
        <v>2</v>
      </c>
      <c r="T19" s="45">
        <f ca="1">$AK10</f>
        <v>6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9">
        <f t="shared" ca="1" si="38"/>
        <v>6</v>
      </c>
      <c r="AD19" s="59" t="str">
        <f t="shared" ca="1" si="39"/>
        <v/>
      </c>
      <c r="AE19" s="59">
        <f t="shared" ca="1" si="40"/>
        <v>10</v>
      </c>
      <c r="AF19" s="59" t="str">
        <f t="shared" ca="1" si="41"/>
        <v/>
      </c>
      <c r="AG19" s="59" t="str">
        <f t="shared" ca="1" si="42"/>
        <v/>
      </c>
      <c r="AH19" s="61" t="str">
        <f t="shared" ca="1" si="43"/>
        <v/>
      </c>
      <c r="AI19" s="56"/>
      <c r="AJ19" s="18" t="s">
        <v>26</v>
      </c>
      <c r="AK19" s="59" t="str">
        <f t="shared" ca="1" si="35"/>
        <v>○</v>
      </c>
      <c r="AL19" s="59" t="str">
        <f t="shared" ca="1" si="35"/>
        <v/>
      </c>
      <c r="AM19" s="59" t="str">
        <f t="shared" ca="1" si="35"/>
        <v>○</v>
      </c>
      <c r="AN19" s="59" t="str">
        <f t="shared" ca="1" si="35"/>
        <v/>
      </c>
      <c r="AO19" s="59" t="str">
        <f t="shared" ca="1" si="35"/>
        <v/>
      </c>
      <c r="AP19" s="59" t="str">
        <f t="shared" ca="1" si="35"/>
        <v/>
      </c>
      <c r="AQ19" s="62"/>
      <c r="AR19" s="18" t="s">
        <v>80</v>
      </c>
      <c r="AS19" s="59" t="str">
        <f t="shared" ca="1" si="36"/>
        <v>⑥</v>
      </c>
      <c r="AT19" s="59" t="str">
        <f t="shared" ca="1" si="36"/>
        <v/>
      </c>
      <c r="AU19" s="59" t="str">
        <f t="shared" ca="1" si="36"/>
        <v>⑩</v>
      </c>
      <c r="AV19" s="59" t="str">
        <f t="shared" ca="1" si="36"/>
        <v/>
      </c>
      <c r="AW19" s="59" t="str">
        <f t="shared" ca="1" si="36"/>
        <v/>
      </c>
      <c r="AX19" s="59" t="str">
        <f t="shared" ca="1" si="36"/>
        <v/>
      </c>
      <c r="AY19" s="7"/>
      <c r="AZ19" s="18" t="s">
        <v>26</v>
      </c>
      <c r="BA19" s="59">
        <f t="shared" ca="1" si="37"/>
        <v>6</v>
      </c>
      <c r="BB19" s="59" t="str">
        <f t="shared" ca="1" si="37"/>
        <v/>
      </c>
      <c r="BC19" s="59">
        <f t="shared" ca="1" si="37"/>
        <v>10</v>
      </c>
      <c r="BD19" s="59" t="str">
        <f t="shared" ca="1" si="37"/>
        <v/>
      </c>
      <c r="BE19" s="59" t="str">
        <f t="shared" ca="1" si="37"/>
        <v/>
      </c>
      <c r="BF19" s="59" t="str">
        <f t="shared" ca="1" si="37"/>
        <v/>
      </c>
      <c r="BG19" s="7"/>
      <c r="BH19" s="63">
        <v>3</v>
      </c>
      <c r="BI19" s="64" t="s">
        <v>72</v>
      </c>
      <c r="BJ19" s="64" t="s">
        <v>81</v>
      </c>
      <c r="BK19" s="65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0.20088265330138078</v>
      </c>
      <c r="DW19" s="24">
        <f t="shared" ca="1" si="21"/>
        <v>39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0.73526290263438809</v>
      </c>
      <c r="EE19" s="24">
        <f t="shared" ca="1" si="2"/>
        <v>14</v>
      </c>
      <c r="EF19" s="25"/>
      <c r="EG19" s="26">
        <v>19</v>
      </c>
      <c r="EH19" s="46">
        <v>2</v>
      </c>
      <c r="EI19" s="27">
        <v>4</v>
      </c>
      <c r="EL19" s="23">
        <f t="shared" ca="1" si="3"/>
        <v>0.6028211644724939</v>
      </c>
      <c r="EM19" s="24">
        <f t="shared" ca="1" si="4"/>
        <v>22</v>
      </c>
      <c r="EN19" s="25"/>
      <c r="EO19" s="26">
        <v>19</v>
      </c>
      <c r="EP19" s="46">
        <v>5</v>
      </c>
      <c r="EQ19" s="27">
        <v>3</v>
      </c>
      <c r="ET19" s="23">
        <f t="shared" ca="1" si="5"/>
        <v>0.52940838165171944</v>
      </c>
      <c r="EU19" s="24">
        <f t="shared" ca="1" si="6"/>
        <v>27</v>
      </c>
      <c r="EV19" s="25"/>
      <c r="EW19" s="26">
        <v>19</v>
      </c>
      <c r="EX19" s="46">
        <v>5</v>
      </c>
      <c r="EY19" s="27">
        <v>3</v>
      </c>
    </row>
    <row r="20" spans="1:155" s="9" customFormat="1" ht="42" customHeight="1" x14ac:dyDescent="0.25">
      <c r="A20" s="42"/>
      <c r="B20" s="47"/>
      <c r="C20" s="48">
        <f ca="1">MOD(ROUNDDOWN($AR8/1000,0),10)</f>
        <v>0</v>
      </c>
      <c r="D20" s="48">
        <f ca="1">MOD(ROUNDDOWN($AR8/100,0),10)</f>
        <v>4</v>
      </c>
      <c r="E20" s="48">
        <f ca="1">MOD(ROUNDDOWN($AR8/10,0),10)</f>
        <v>3</v>
      </c>
      <c r="F20" s="48">
        <f ca="1">MOD(ROUNDDOWN($AR8/1,0),10)</f>
        <v>0</v>
      </c>
      <c r="G20" s="41"/>
      <c r="H20" s="42"/>
      <c r="I20" s="47"/>
      <c r="J20" s="48">
        <f ca="1">MOD(ROUNDDOWN($AR9/1000,0),10)</f>
        <v>0</v>
      </c>
      <c r="K20" s="48">
        <f ca="1">MOD(ROUNDDOWN($AR9/100,0),10)</f>
        <v>2</v>
      </c>
      <c r="L20" s="48">
        <f ca="1">MOD(ROUNDDOWN($AR9/10,0),10)</f>
        <v>6</v>
      </c>
      <c r="M20" s="48">
        <f ca="1">MOD(ROUNDDOWN($AR9/1,0),10)</f>
        <v>6</v>
      </c>
      <c r="N20" s="41"/>
      <c r="O20" s="42"/>
      <c r="P20" s="47"/>
      <c r="Q20" s="48">
        <f ca="1">MOD(ROUNDDOWN($AR10/1000,0),10)</f>
        <v>3</v>
      </c>
      <c r="R20" s="48">
        <f ca="1">MOD(ROUNDDOWN($AR10/100,0),10)</f>
        <v>7</v>
      </c>
      <c r="S20" s="48">
        <f ca="1">MOD(ROUNDDOWN($AR10/10,0),10)</f>
        <v>3</v>
      </c>
      <c r="T20" s="48">
        <f ca="1">MOD(ROUNDDOWN($AR10/1,0),10)</f>
        <v>0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9">
        <f t="shared" ca="1" si="38"/>
        <v>6</v>
      </c>
      <c r="AD20" s="59" t="str">
        <f t="shared" ca="1" si="39"/>
        <v/>
      </c>
      <c r="AE20" s="59">
        <f t="shared" ca="1" si="40"/>
        <v>10</v>
      </c>
      <c r="AF20" s="59" t="str">
        <f t="shared" ca="1" si="41"/>
        <v/>
      </c>
      <c r="AG20" s="59" t="str">
        <f t="shared" ca="1" si="42"/>
        <v/>
      </c>
      <c r="AH20" s="61" t="str">
        <f t="shared" ca="1" si="43"/>
        <v/>
      </c>
      <c r="AI20" s="56"/>
      <c r="AJ20" s="18" t="s">
        <v>28</v>
      </c>
      <c r="AK20" s="59" t="str">
        <f t="shared" ca="1" si="35"/>
        <v>○</v>
      </c>
      <c r="AL20" s="59" t="str">
        <f t="shared" ca="1" si="35"/>
        <v/>
      </c>
      <c r="AM20" s="59" t="str">
        <f t="shared" ca="1" si="35"/>
        <v>○</v>
      </c>
      <c r="AN20" s="59" t="str">
        <f t="shared" ca="1" si="35"/>
        <v/>
      </c>
      <c r="AO20" s="59" t="str">
        <f t="shared" ca="1" si="35"/>
        <v/>
      </c>
      <c r="AP20" s="59" t="str">
        <f t="shared" ca="1" si="35"/>
        <v/>
      </c>
      <c r="AQ20" s="62"/>
      <c r="AR20" s="18" t="s">
        <v>28</v>
      </c>
      <c r="AS20" s="59" t="str">
        <f t="shared" ca="1" si="36"/>
        <v>⑥</v>
      </c>
      <c r="AT20" s="59" t="str">
        <f t="shared" ca="1" si="36"/>
        <v/>
      </c>
      <c r="AU20" s="59" t="str">
        <f t="shared" ca="1" si="36"/>
        <v>⑩</v>
      </c>
      <c r="AV20" s="59" t="str">
        <f t="shared" ca="1" si="36"/>
        <v/>
      </c>
      <c r="AW20" s="59" t="str">
        <f t="shared" ca="1" si="36"/>
        <v/>
      </c>
      <c r="AX20" s="59" t="str">
        <f t="shared" ca="1" si="36"/>
        <v/>
      </c>
      <c r="AY20" s="7"/>
      <c r="AZ20" s="18" t="s">
        <v>28</v>
      </c>
      <c r="BA20" s="59">
        <f t="shared" ca="1" si="37"/>
        <v>6</v>
      </c>
      <c r="BB20" s="59" t="str">
        <f t="shared" ca="1" si="37"/>
        <v/>
      </c>
      <c r="BC20" s="59">
        <f t="shared" ca="1" si="37"/>
        <v>10</v>
      </c>
      <c r="BD20" s="59" t="str">
        <f t="shared" ca="1" si="37"/>
        <v/>
      </c>
      <c r="BE20" s="59" t="str">
        <f t="shared" ca="1" si="37"/>
        <v/>
      </c>
      <c r="BF20" s="59" t="str">
        <f t="shared" ca="1" si="37"/>
        <v/>
      </c>
      <c r="BG20" s="7"/>
      <c r="BH20" s="63">
        <v>4</v>
      </c>
      <c r="BI20" s="64" t="s">
        <v>82</v>
      </c>
      <c r="BJ20" s="64" t="s">
        <v>26</v>
      </c>
      <c r="BK20" s="65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0.28271946538051829</v>
      </c>
      <c r="DW20" s="24">
        <f t="shared" ca="1" si="21"/>
        <v>35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0.27483388819486887</v>
      </c>
      <c r="EE20" s="24">
        <f t="shared" ca="1" si="2"/>
        <v>38</v>
      </c>
      <c r="EF20" s="25"/>
      <c r="EG20" s="26">
        <v>20</v>
      </c>
      <c r="EH20" s="46">
        <v>2</v>
      </c>
      <c r="EI20" s="27">
        <v>5</v>
      </c>
      <c r="EL20" s="23">
        <f t="shared" ca="1" si="3"/>
        <v>0.22204777180281787</v>
      </c>
      <c r="EM20" s="24">
        <f t="shared" ca="1" si="4"/>
        <v>41</v>
      </c>
      <c r="EN20" s="25"/>
      <c r="EO20" s="26">
        <v>20</v>
      </c>
      <c r="EP20" s="46">
        <v>5</v>
      </c>
      <c r="EQ20" s="27">
        <v>4</v>
      </c>
      <c r="ET20" s="23">
        <f t="shared" ca="1" si="5"/>
        <v>0.99268660599343206</v>
      </c>
      <c r="EU20" s="24">
        <f t="shared" ca="1" si="6"/>
        <v>2</v>
      </c>
      <c r="EV20" s="25"/>
      <c r="EW20" s="26">
        <v>20</v>
      </c>
      <c r="EX20" s="46">
        <v>5</v>
      </c>
      <c r="EY20" s="27">
        <v>4</v>
      </c>
    </row>
    <row r="21" spans="1:155" s="9" customFormat="1" ht="20.100000000000001" customHeight="1" x14ac:dyDescent="0.25">
      <c r="A21" s="50"/>
      <c r="B21" s="28"/>
      <c r="C21" s="28"/>
      <c r="D21" s="28"/>
      <c r="E21" s="28"/>
      <c r="F21" s="28"/>
      <c r="G21" s="51"/>
      <c r="H21" s="50"/>
      <c r="I21" s="28"/>
      <c r="J21" s="28"/>
      <c r="K21" s="28"/>
      <c r="L21" s="28"/>
      <c r="M21" s="28"/>
      <c r="N21" s="51"/>
      <c r="O21" s="50"/>
      <c r="P21" s="28"/>
      <c r="Q21" s="28"/>
      <c r="R21" s="28"/>
      <c r="S21" s="28"/>
      <c r="T21" s="28"/>
      <c r="U21" s="51"/>
      <c r="V21" s="16"/>
      <c r="W21" s="16"/>
      <c r="X21" s="16"/>
      <c r="Y21" s="16"/>
      <c r="Z21" s="16"/>
      <c r="AA21" s="17"/>
      <c r="AB21" s="18" t="s">
        <v>33</v>
      </c>
      <c r="AC21" s="59">
        <f t="shared" ca="1" si="38"/>
        <v>8</v>
      </c>
      <c r="AD21" s="59" t="str">
        <f t="shared" ca="1" si="39"/>
        <v/>
      </c>
      <c r="AE21" s="59">
        <f t="shared" ca="1" si="40"/>
        <v>10</v>
      </c>
      <c r="AF21" s="59" t="str">
        <f t="shared" ca="1" si="41"/>
        <v/>
      </c>
      <c r="AG21" s="59" t="str">
        <f t="shared" ca="1" si="42"/>
        <v/>
      </c>
      <c r="AH21" s="61" t="str">
        <f t="shared" ca="1" si="43"/>
        <v/>
      </c>
      <c r="AI21" s="56"/>
      <c r="AJ21" s="18" t="s">
        <v>33</v>
      </c>
      <c r="AK21" s="59" t="str">
        <f t="shared" ca="1" si="35"/>
        <v>○</v>
      </c>
      <c r="AL21" s="59" t="str">
        <f t="shared" ca="1" si="35"/>
        <v/>
      </c>
      <c r="AM21" s="59" t="str">
        <f t="shared" ca="1" si="35"/>
        <v>○</v>
      </c>
      <c r="AN21" s="59" t="str">
        <f t="shared" ca="1" si="35"/>
        <v/>
      </c>
      <c r="AO21" s="59" t="str">
        <f t="shared" ca="1" si="35"/>
        <v/>
      </c>
      <c r="AP21" s="59" t="str">
        <f t="shared" ca="1" si="35"/>
        <v/>
      </c>
      <c r="AQ21" s="62"/>
      <c r="AR21" s="18" t="s">
        <v>83</v>
      </c>
      <c r="AS21" s="59" t="str">
        <f t="shared" ca="1" si="36"/>
        <v>⑧</v>
      </c>
      <c r="AT21" s="59" t="str">
        <f t="shared" ca="1" si="36"/>
        <v/>
      </c>
      <c r="AU21" s="59" t="str">
        <f t="shared" ca="1" si="36"/>
        <v>⑩</v>
      </c>
      <c r="AV21" s="59" t="str">
        <f t="shared" ca="1" si="36"/>
        <v/>
      </c>
      <c r="AW21" s="59" t="str">
        <f t="shared" ca="1" si="36"/>
        <v/>
      </c>
      <c r="AX21" s="59" t="str">
        <f t="shared" ca="1" si="36"/>
        <v/>
      </c>
      <c r="AY21" s="7"/>
      <c r="AZ21" s="18" t="s">
        <v>83</v>
      </c>
      <c r="BA21" s="59">
        <f t="shared" ca="1" si="37"/>
        <v>8</v>
      </c>
      <c r="BB21" s="59" t="str">
        <f t="shared" ca="1" si="37"/>
        <v/>
      </c>
      <c r="BC21" s="59">
        <f t="shared" ca="1" si="37"/>
        <v>10</v>
      </c>
      <c r="BD21" s="59" t="str">
        <f t="shared" ca="1" si="37"/>
        <v/>
      </c>
      <c r="BE21" s="59" t="str">
        <f t="shared" ca="1" si="37"/>
        <v/>
      </c>
      <c r="BF21" s="59" t="str">
        <f t="shared" ca="1" si="37"/>
        <v/>
      </c>
      <c r="BG21" s="7"/>
      <c r="BH21" s="63">
        <v>5</v>
      </c>
      <c r="BI21" s="64" t="s">
        <v>72</v>
      </c>
      <c r="BJ21" s="64" t="s">
        <v>84</v>
      </c>
      <c r="BK21" s="65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0.42608037495980666</v>
      </c>
      <c r="DW21" s="24">
        <f t="shared" ca="1" si="21"/>
        <v>27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0.20651098124664402</v>
      </c>
      <c r="EE21" s="24">
        <f t="shared" ca="1" si="2"/>
        <v>39</v>
      </c>
      <c r="EF21" s="25"/>
      <c r="EG21" s="26">
        <v>21</v>
      </c>
      <c r="EH21" s="46">
        <v>2</v>
      </c>
      <c r="EI21" s="27">
        <v>6</v>
      </c>
      <c r="EL21" s="23">
        <f t="shared" ca="1" si="3"/>
        <v>0.76482464771770287</v>
      </c>
      <c r="EM21" s="24">
        <f t="shared" ca="1" si="4"/>
        <v>15</v>
      </c>
      <c r="EN21" s="25"/>
      <c r="EO21" s="26">
        <v>21</v>
      </c>
      <c r="EP21" s="46">
        <v>5</v>
      </c>
      <c r="EQ21" s="27">
        <v>5</v>
      </c>
      <c r="ET21" s="23">
        <f t="shared" ca="1" si="5"/>
        <v>3.3825688486799677E-2</v>
      </c>
      <c r="EU21" s="24">
        <f t="shared" ca="1" si="6"/>
        <v>52</v>
      </c>
      <c r="EV21" s="25"/>
      <c r="EW21" s="26">
        <v>21</v>
      </c>
      <c r="EX21" s="46">
        <v>5</v>
      </c>
      <c r="EY21" s="27">
        <v>5</v>
      </c>
    </row>
    <row r="22" spans="1:155" s="9" customFormat="1" ht="39.950000000000003" customHeight="1" x14ac:dyDescent="0.25">
      <c r="A22" s="30"/>
      <c r="B22" s="206" t="s">
        <v>240</v>
      </c>
      <c r="C22" s="32"/>
      <c r="D22" s="33" t="str">
        <f ca="1">$AL25</f>
        <v/>
      </c>
      <c r="E22" s="33" t="str">
        <f ca="1">$AN25</f>
        <v/>
      </c>
      <c r="F22" s="34"/>
      <c r="G22" s="35"/>
      <c r="H22" s="30"/>
      <c r="I22" s="206" t="s">
        <v>241</v>
      </c>
      <c r="J22" s="32"/>
      <c r="K22" s="33" t="str">
        <f ca="1">$AL26</f>
        <v/>
      </c>
      <c r="L22" s="33" t="str">
        <f ca="1">$AN26</f>
        <v/>
      </c>
      <c r="M22" s="34"/>
      <c r="N22" s="36"/>
      <c r="O22" s="30"/>
      <c r="P22" s="206" t="s">
        <v>242</v>
      </c>
      <c r="Q22" s="32"/>
      <c r="R22" s="33" t="str">
        <f ca="1">$AL27</f>
        <v/>
      </c>
      <c r="S22" s="33" t="str">
        <f ca="1">$AN27</f>
        <v/>
      </c>
      <c r="T22" s="34"/>
      <c r="U22" s="35"/>
      <c r="V22" s="16"/>
      <c r="W22" s="16"/>
      <c r="X22" s="16"/>
      <c r="Y22" s="16"/>
      <c r="Z22" s="16"/>
      <c r="AA22" s="17"/>
      <c r="AB22" s="18" t="s">
        <v>85</v>
      </c>
      <c r="AC22" s="59">
        <f t="shared" ca="1" si="38"/>
        <v>4</v>
      </c>
      <c r="AD22" s="59" t="str">
        <f t="shared" ca="1" si="39"/>
        <v/>
      </c>
      <c r="AE22" s="59">
        <f t="shared" ca="1" si="40"/>
        <v>10</v>
      </c>
      <c r="AF22" s="59" t="str">
        <f t="shared" ca="1" si="41"/>
        <v/>
      </c>
      <c r="AG22" s="59" t="str">
        <f t="shared" ca="1" si="42"/>
        <v/>
      </c>
      <c r="AH22" s="61" t="str">
        <f t="shared" ca="1" si="43"/>
        <v/>
      </c>
      <c r="AI22" s="56"/>
      <c r="AJ22" s="18" t="s">
        <v>38</v>
      </c>
      <c r="AK22" s="59" t="str">
        <f t="shared" ca="1" si="35"/>
        <v>○</v>
      </c>
      <c r="AL22" s="59" t="str">
        <f t="shared" ca="1" si="35"/>
        <v/>
      </c>
      <c r="AM22" s="59" t="str">
        <f t="shared" ca="1" si="35"/>
        <v>○</v>
      </c>
      <c r="AN22" s="59" t="str">
        <f t="shared" ca="1" si="35"/>
        <v/>
      </c>
      <c r="AO22" s="59" t="str">
        <f t="shared" ca="1" si="35"/>
        <v/>
      </c>
      <c r="AP22" s="59" t="str">
        <f t="shared" ca="1" si="35"/>
        <v/>
      </c>
      <c r="AQ22" s="62"/>
      <c r="AR22" s="18" t="s">
        <v>40</v>
      </c>
      <c r="AS22" s="59" t="str">
        <f t="shared" ca="1" si="36"/>
        <v>④</v>
      </c>
      <c r="AT22" s="59" t="str">
        <f t="shared" ca="1" si="36"/>
        <v/>
      </c>
      <c r="AU22" s="59" t="str">
        <f t="shared" ca="1" si="36"/>
        <v>⑩</v>
      </c>
      <c r="AV22" s="59" t="str">
        <f t="shared" ca="1" si="36"/>
        <v/>
      </c>
      <c r="AW22" s="59" t="str">
        <f t="shared" ca="1" si="36"/>
        <v/>
      </c>
      <c r="AX22" s="59" t="str">
        <f t="shared" ca="1" si="36"/>
        <v/>
      </c>
      <c r="AY22" s="7"/>
      <c r="AZ22" s="18" t="s">
        <v>85</v>
      </c>
      <c r="BA22" s="59">
        <f t="shared" ca="1" si="37"/>
        <v>4</v>
      </c>
      <c r="BB22" s="59" t="str">
        <f t="shared" ca="1" si="37"/>
        <v/>
      </c>
      <c r="BC22" s="59">
        <f t="shared" ca="1" si="37"/>
        <v>10</v>
      </c>
      <c r="BD22" s="59" t="str">
        <f t="shared" ca="1" si="37"/>
        <v/>
      </c>
      <c r="BE22" s="59" t="str">
        <f t="shared" ca="1" si="37"/>
        <v/>
      </c>
      <c r="BF22" s="59" t="str">
        <f t="shared" ca="1" si="37"/>
        <v/>
      </c>
      <c r="BG22" s="7"/>
      <c r="BH22" s="63">
        <v>6</v>
      </c>
      <c r="BI22" s="64" t="s">
        <v>86</v>
      </c>
      <c r="BJ22" s="64" t="s">
        <v>33</v>
      </c>
      <c r="BK22" s="65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0.8809444608762278</v>
      </c>
      <c r="DW22" s="24">
        <f t="shared" ca="1" si="21"/>
        <v>7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0.78152386518972539</v>
      </c>
      <c r="EE22" s="24">
        <f t="shared" ca="1" si="2"/>
        <v>11</v>
      </c>
      <c r="EF22" s="25"/>
      <c r="EG22" s="26">
        <v>22</v>
      </c>
      <c r="EH22" s="46">
        <v>2</v>
      </c>
      <c r="EI22" s="27">
        <v>7</v>
      </c>
      <c r="EL22" s="23">
        <f t="shared" ca="1" si="3"/>
        <v>0.58684771214367215</v>
      </c>
      <c r="EM22" s="24">
        <f t="shared" ca="1" si="4"/>
        <v>23</v>
      </c>
      <c r="EN22" s="25"/>
      <c r="EO22" s="26">
        <v>22</v>
      </c>
      <c r="EP22" s="46">
        <v>6</v>
      </c>
      <c r="EQ22" s="27">
        <v>0</v>
      </c>
      <c r="ET22" s="23">
        <f t="shared" ca="1" si="5"/>
        <v>0.65105176926737385</v>
      </c>
      <c r="EU22" s="24">
        <f t="shared" ca="1" si="6"/>
        <v>19</v>
      </c>
      <c r="EV22" s="25"/>
      <c r="EW22" s="26">
        <v>22</v>
      </c>
      <c r="EX22" s="46">
        <v>6</v>
      </c>
      <c r="EY22" s="27">
        <v>0</v>
      </c>
    </row>
    <row r="23" spans="1:155" s="9" customFormat="1" ht="39.950000000000003" customHeight="1" x14ac:dyDescent="0.25">
      <c r="A23" s="37"/>
      <c r="B23" s="38"/>
      <c r="C23" s="39" t="str">
        <f ca="1">$AK25</f>
        <v>○</v>
      </c>
      <c r="D23" s="40" t="str">
        <f ca="1">$AM25</f>
        <v>○</v>
      </c>
      <c r="E23" s="40" t="str">
        <f ca="1">$AO25</f>
        <v/>
      </c>
      <c r="F23" s="40" t="str">
        <f ca="1">$AP25</f>
        <v/>
      </c>
      <c r="G23" s="41"/>
      <c r="H23" s="37"/>
      <c r="I23" s="38"/>
      <c r="J23" s="39" t="str">
        <f ca="1">$AK26</f>
        <v>○</v>
      </c>
      <c r="K23" s="40" t="str">
        <f ca="1">$AM26</f>
        <v>○</v>
      </c>
      <c r="L23" s="40" t="str">
        <f ca="1">$AO26</f>
        <v/>
      </c>
      <c r="M23" s="40" t="str">
        <f ca="1">$AP26</f>
        <v/>
      </c>
      <c r="N23" s="40"/>
      <c r="O23" s="37"/>
      <c r="P23" s="38"/>
      <c r="Q23" s="39" t="str">
        <f ca="1">$AK27</f>
        <v>○</v>
      </c>
      <c r="R23" s="40" t="str">
        <f ca="1">$AM27</f>
        <v>○</v>
      </c>
      <c r="S23" s="40" t="str">
        <f ca="1">$AO27</f>
        <v/>
      </c>
      <c r="T23" s="40" t="str">
        <f ca="1">$AP27</f>
        <v/>
      </c>
      <c r="U23" s="41"/>
      <c r="V23" s="16"/>
      <c r="W23" s="16"/>
      <c r="X23" s="16"/>
      <c r="Y23" s="16"/>
      <c r="Z23" s="16"/>
      <c r="AA23" s="17"/>
      <c r="AB23" s="18" t="s">
        <v>41</v>
      </c>
      <c r="AC23" s="59">
        <f t="shared" ca="1" si="38"/>
        <v>3</v>
      </c>
      <c r="AD23" s="59" t="str">
        <f t="shared" ca="1" si="39"/>
        <v/>
      </c>
      <c r="AE23" s="59">
        <f t="shared" ca="1" si="40"/>
        <v>10</v>
      </c>
      <c r="AF23" s="59" t="str">
        <f t="shared" ca="1" si="41"/>
        <v/>
      </c>
      <c r="AG23" s="59" t="str">
        <f t="shared" ca="1" si="42"/>
        <v/>
      </c>
      <c r="AH23" s="61" t="str">
        <f t="shared" ca="1" si="43"/>
        <v/>
      </c>
      <c r="AI23" s="56"/>
      <c r="AJ23" s="18" t="s">
        <v>42</v>
      </c>
      <c r="AK23" s="59" t="str">
        <f t="shared" ca="1" si="35"/>
        <v>○</v>
      </c>
      <c r="AL23" s="59" t="str">
        <f t="shared" ca="1" si="35"/>
        <v/>
      </c>
      <c r="AM23" s="59" t="str">
        <f t="shared" ca="1" si="35"/>
        <v>○</v>
      </c>
      <c r="AN23" s="59" t="str">
        <f t="shared" ca="1" si="35"/>
        <v/>
      </c>
      <c r="AO23" s="59" t="str">
        <f t="shared" ca="1" si="35"/>
        <v/>
      </c>
      <c r="AP23" s="59" t="str">
        <f t="shared" ca="1" si="35"/>
        <v/>
      </c>
      <c r="AQ23" s="62"/>
      <c r="AR23" s="18" t="s">
        <v>41</v>
      </c>
      <c r="AS23" s="59" t="str">
        <f t="shared" ca="1" si="36"/>
        <v>③</v>
      </c>
      <c r="AT23" s="59" t="str">
        <f t="shared" ca="1" si="36"/>
        <v/>
      </c>
      <c r="AU23" s="59" t="str">
        <f t="shared" ca="1" si="36"/>
        <v>⑩</v>
      </c>
      <c r="AV23" s="59" t="str">
        <f t="shared" ca="1" si="36"/>
        <v/>
      </c>
      <c r="AW23" s="59" t="str">
        <f t="shared" ca="1" si="36"/>
        <v/>
      </c>
      <c r="AX23" s="59" t="str">
        <f t="shared" ca="1" si="36"/>
        <v/>
      </c>
      <c r="AY23" s="7"/>
      <c r="AZ23" s="18" t="s">
        <v>41</v>
      </c>
      <c r="BA23" s="59">
        <f t="shared" ca="1" si="37"/>
        <v>3</v>
      </c>
      <c r="BB23" s="59" t="str">
        <f t="shared" ca="1" si="37"/>
        <v/>
      </c>
      <c r="BC23" s="59">
        <f t="shared" ca="1" si="37"/>
        <v>10</v>
      </c>
      <c r="BD23" s="59" t="str">
        <f t="shared" ca="1" si="37"/>
        <v/>
      </c>
      <c r="BE23" s="59" t="str">
        <f t="shared" ca="1" si="37"/>
        <v/>
      </c>
      <c r="BF23" s="59" t="str">
        <f t="shared" ca="1" si="37"/>
        <v/>
      </c>
      <c r="BG23" s="7"/>
      <c r="BH23" s="63">
        <v>7</v>
      </c>
      <c r="BI23" s="64" t="s">
        <v>72</v>
      </c>
      <c r="BJ23" s="64" t="s">
        <v>40</v>
      </c>
      <c r="BK23" s="65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0.29641167616487396</v>
      </c>
      <c r="DW23" s="24">
        <f t="shared" ca="1" si="21"/>
        <v>34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0.30793271406965339</v>
      </c>
      <c r="EE23" s="24">
        <f t="shared" ca="1" si="2"/>
        <v>37</v>
      </c>
      <c r="EF23" s="25"/>
      <c r="EG23" s="26">
        <v>23</v>
      </c>
      <c r="EH23" s="46">
        <v>2</v>
      </c>
      <c r="EI23" s="27">
        <v>8</v>
      </c>
      <c r="EL23" s="23">
        <f t="shared" ca="1" si="3"/>
        <v>0.22665142271623806</v>
      </c>
      <c r="EM23" s="24">
        <f t="shared" ca="1" si="4"/>
        <v>40</v>
      </c>
      <c r="EN23" s="25"/>
      <c r="EO23" s="26">
        <v>23</v>
      </c>
      <c r="EP23" s="46">
        <v>6</v>
      </c>
      <c r="EQ23" s="27">
        <v>1</v>
      </c>
      <c r="ET23" s="23">
        <f t="shared" ca="1" si="5"/>
        <v>0.44750576883765913</v>
      </c>
      <c r="EU23" s="24">
        <f t="shared" ca="1" si="6"/>
        <v>34</v>
      </c>
      <c r="EV23" s="25"/>
      <c r="EW23" s="26">
        <v>23</v>
      </c>
      <c r="EX23" s="46">
        <v>6</v>
      </c>
      <c r="EY23" s="27">
        <v>1</v>
      </c>
    </row>
    <row r="24" spans="1:155" s="9" customFormat="1" ht="42" customHeight="1" x14ac:dyDescent="0.25">
      <c r="A24" s="42"/>
      <c r="B24" s="16"/>
      <c r="C24" s="43">
        <f ca="1">$AC11</f>
        <v>4</v>
      </c>
      <c r="D24" s="44">
        <f ca="1">$AD11</f>
        <v>4</v>
      </c>
      <c r="E24" s="44">
        <f ca="1">$AE11</f>
        <v>7</v>
      </c>
      <c r="F24" s="44">
        <f ca="1">$AF11</f>
        <v>9</v>
      </c>
      <c r="G24" s="41"/>
      <c r="H24" s="42"/>
      <c r="I24" s="16"/>
      <c r="J24" s="43">
        <f ca="1">$AC12</f>
        <v>5</v>
      </c>
      <c r="K24" s="44">
        <f ca="1">$AD12</f>
        <v>0</v>
      </c>
      <c r="L24" s="44">
        <f ca="1">$AE12</f>
        <v>7</v>
      </c>
      <c r="M24" s="44">
        <f ca="1">$AF12</f>
        <v>8</v>
      </c>
      <c r="N24" s="41"/>
      <c r="O24" s="42"/>
      <c r="P24" s="16"/>
      <c r="Q24" s="43">
        <f ca="1">$AC13</f>
        <v>7</v>
      </c>
      <c r="R24" s="44">
        <f ca="1">$AD13</f>
        <v>1</v>
      </c>
      <c r="S24" s="44">
        <f ca="1">$AE13</f>
        <v>3</v>
      </c>
      <c r="T24" s="44">
        <f ca="1">$AF13</f>
        <v>8</v>
      </c>
      <c r="U24" s="41"/>
      <c r="V24" s="16"/>
      <c r="W24" s="16"/>
      <c r="X24" s="16"/>
      <c r="Y24" s="16"/>
      <c r="Z24" s="16"/>
      <c r="AA24" s="17"/>
      <c r="AB24" s="18" t="s">
        <v>44</v>
      </c>
      <c r="AC24" s="59">
        <f t="shared" ca="1" si="38"/>
        <v>4</v>
      </c>
      <c r="AD24" s="59" t="str">
        <f t="shared" ca="1" si="39"/>
        <v/>
      </c>
      <c r="AE24" s="59">
        <f t="shared" ca="1" si="40"/>
        <v>10</v>
      </c>
      <c r="AF24" s="59" t="str">
        <f t="shared" ca="1" si="41"/>
        <v/>
      </c>
      <c r="AG24" s="59" t="str">
        <f t="shared" ca="1" si="42"/>
        <v/>
      </c>
      <c r="AH24" s="61" t="str">
        <f t="shared" ca="1" si="43"/>
        <v/>
      </c>
      <c r="AI24" s="56"/>
      <c r="AJ24" s="18" t="s">
        <v>43</v>
      </c>
      <c r="AK24" s="59" t="str">
        <f t="shared" ca="1" si="35"/>
        <v>○</v>
      </c>
      <c r="AL24" s="59" t="str">
        <f t="shared" ca="1" si="35"/>
        <v/>
      </c>
      <c r="AM24" s="59" t="str">
        <f t="shared" ca="1" si="35"/>
        <v>○</v>
      </c>
      <c r="AN24" s="59" t="str">
        <f t="shared" ca="1" si="35"/>
        <v/>
      </c>
      <c r="AO24" s="59" t="str">
        <f t="shared" ca="1" si="35"/>
        <v/>
      </c>
      <c r="AP24" s="59" t="str">
        <f t="shared" ca="1" si="35"/>
        <v/>
      </c>
      <c r="AQ24" s="62"/>
      <c r="AR24" s="18" t="s">
        <v>44</v>
      </c>
      <c r="AS24" s="59" t="str">
        <f t="shared" ca="1" si="36"/>
        <v>④</v>
      </c>
      <c r="AT24" s="59" t="str">
        <f t="shared" ca="1" si="36"/>
        <v/>
      </c>
      <c r="AU24" s="59" t="str">
        <f t="shared" ca="1" si="36"/>
        <v>⑩</v>
      </c>
      <c r="AV24" s="59" t="str">
        <f t="shared" ca="1" si="36"/>
        <v/>
      </c>
      <c r="AW24" s="59" t="str">
        <f t="shared" ca="1" si="36"/>
        <v/>
      </c>
      <c r="AX24" s="59" t="str">
        <f t="shared" ca="1" si="36"/>
        <v/>
      </c>
      <c r="AY24" s="7"/>
      <c r="AZ24" s="18" t="s">
        <v>44</v>
      </c>
      <c r="BA24" s="59">
        <f t="shared" ca="1" si="37"/>
        <v>4</v>
      </c>
      <c r="BB24" s="59" t="str">
        <f t="shared" ca="1" si="37"/>
        <v/>
      </c>
      <c r="BC24" s="59">
        <f t="shared" ca="1" si="37"/>
        <v>10</v>
      </c>
      <c r="BD24" s="59" t="str">
        <f t="shared" ca="1" si="37"/>
        <v/>
      </c>
      <c r="BE24" s="59" t="str">
        <f t="shared" ca="1" si="37"/>
        <v/>
      </c>
      <c r="BF24" s="59" t="str">
        <f t="shared" ca="1" si="37"/>
        <v/>
      </c>
      <c r="BG24" s="7"/>
      <c r="BH24" s="63">
        <v>8</v>
      </c>
      <c r="BI24" s="64" t="s">
        <v>72</v>
      </c>
      <c r="BJ24" s="64" t="s">
        <v>41</v>
      </c>
      <c r="BK24" s="65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0.63121475343076261</v>
      </c>
      <c r="DW24" s="24">
        <f t="shared" ca="1" si="21"/>
        <v>15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8.1544172634833822E-2</v>
      </c>
      <c r="EE24" s="24">
        <f t="shared" ca="1" si="2"/>
        <v>43</v>
      </c>
      <c r="EF24" s="25"/>
      <c r="EG24" s="26">
        <v>24</v>
      </c>
      <c r="EH24" s="46">
        <v>2</v>
      </c>
      <c r="EI24" s="27">
        <v>9</v>
      </c>
      <c r="EL24" s="23">
        <f t="shared" ca="1" si="3"/>
        <v>0.11384877187980547</v>
      </c>
      <c r="EM24" s="24">
        <f t="shared" ca="1" si="4"/>
        <v>49</v>
      </c>
      <c r="EN24" s="25"/>
      <c r="EO24" s="26">
        <v>24</v>
      </c>
      <c r="EP24" s="46">
        <v>6</v>
      </c>
      <c r="EQ24" s="27">
        <v>2</v>
      </c>
      <c r="ET24" s="23">
        <f t="shared" ca="1" si="5"/>
        <v>0.46495261459345227</v>
      </c>
      <c r="EU24" s="24">
        <f t="shared" ca="1" si="6"/>
        <v>33</v>
      </c>
      <c r="EV24" s="25"/>
      <c r="EW24" s="26">
        <v>24</v>
      </c>
      <c r="EX24" s="46">
        <v>6</v>
      </c>
      <c r="EY24" s="27">
        <v>2</v>
      </c>
    </row>
    <row r="25" spans="1:155" s="9" customFormat="1" ht="42" customHeight="1" thickBot="1" x14ac:dyDescent="0.3">
      <c r="A25" s="42"/>
      <c r="B25" s="45" t="s">
        <v>30</v>
      </c>
      <c r="C25" s="45">
        <f ca="1">$AH11</f>
        <v>3</v>
      </c>
      <c r="D25" s="45">
        <f ca="1">$AI11</f>
        <v>5</v>
      </c>
      <c r="E25" s="45">
        <f ca="1">$AJ11</f>
        <v>0</v>
      </c>
      <c r="F25" s="45">
        <f ca="1">$AK11</f>
        <v>1</v>
      </c>
      <c r="G25" s="41"/>
      <c r="H25" s="42"/>
      <c r="I25" s="45" t="s">
        <v>30</v>
      </c>
      <c r="J25" s="45">
        <f ca="1">$AH12</f>
        <v>2</v>
      </c>
      <c r="K25" s="45">
        <f ca="1">$AI12</f>
        <v>8</v>
      </c>
      <c r="L25" s="45">
        <f ca="1">$AJ12</f>
        <v>1</v>
      </c>
      <c r="M25" s="45">
        <f ca="1">$AK12</f>
        <v>2</v>
      </c>
      <c r="N25" s="41"/>
      <c r="O25" s="42"/>
      <c r="P25" s="45" t="s">
        <v>32</v>
      </c>
      <c r="Q25" s="45">
        <f ca="1">$AH13</f>
        <v>1</v>
      </c>
      <c r="R25" s="45">
        <f ca="1">$AI13</f>
        <v>2</v>
      </c>
      <c r="S25" s="45">
        <f ca="1">$AJ13</f>
        <v>0</v>
      </c>
      <c r="T25" s="45">
        <f ca="1">$AK13</f>
        <v>4</v>
      </c>
      <c r="U25" s="41"/>
      <c r="V25" s="16"/>
      <c r="W25" s="16"/>
      <c r="X25" s="16"/>
      <c r="Y25" s="16"/>
      <c r="Z25" s="16"/>
      <c r="AA25" s="17"/>
      <c r="AB25" s="18" t="s">
        <v>48</v>
      </c>
      <c r="AC25" s="59">
        <f t="shared" ca="1" si="38"/>
        <v>3</v>
      </c>
      <c r="AD25" s="59" t="str">
        <f t="shared" ca="1" si="39"/>
        <v/>
      </c>
      <c r="AE25" s="59">
        <f t="shared" ca="1" si="40"/>
        <v>10</v>
      </c>
      <c r="AF25" s="59" t="str">
        <f t="shared" ca="1" si="41"/>
        <v/>
      </c>
      <c r="AG25" s="59" t="str">
        <f t="shared" ca="1" si="42"/>
        <v/>
      </c>
      <c r="AH25" s="61" t="str">
        <f t="shared" ca="1" si="43"/>
        <v/>
      </c>
      <c r="AI25" s="56"/>
      <c r="AJ25" s="18" t="s">
        <v>48</v>
      </c>
      <c r="AK25" s="59" t="str">
        <f t="shared" ca="1" si="35"/>
        <v>○</v>
      </c>
      <c r="AL25" s="59" t="str">
        <f t="shared" ca="1" si="35"/>
        <v/>
      </c>
      <c r="AM25" s="59" t="str">
        <f t="shared" ca="1" si="35"/>
        <v>○</v>
      </c>
      <c r="AN25" s="59" t="str">
        <f t="shared" ca="1" si="35"/>
        <v/>
      </c>
      <c r="AO25" s="59" t="str">
        <f t="shared" ca="1" si="35"/>
        <v/>
      </c>
      <c r="AP25" s="59" t="str">
        <f t="shared" ca="1" si="35"/>
        <v/>
      </c>
      <c r="AQ25" s="62"/>
      <c r="AR25" s="18" t="s">
        <v>48</v>
      </c>
      <c r="AS25" s="59" t="str">
        <f t="shared" ca="1" si="36"/>
        <v>③</v>
      </c>
      <c r="AT25" s="59" t="str">
        <f t="shared" ca="1" si="36"/>
        <v/>
      </c>
      <c r="AU25" s="59" t="str">
        <f t="shared" ca="1" si="36"/>
        <v>⑩</v>
      </c>
      <c r="AV25" s="59" t="str">
        <f t="shared" ca="1" si="36"/>
        <v/>
      </c>
      <c r="AW25" s="59" t="str">
        <f t="shared" ca="1" si="36"/>
        <v/>
      </c>
      <c r="AX25" s="59" t="str">
        <f t="shared" ca="1" si="36"/>
        <v/>
      </c>
      <c r="AY25" s="7"/>
      <c r="AZ25" s="18" t="s">
        <v>87</v>
      </c>
      <c r="BA25" s="59">
        <f t="shared" ca="1" si="37"/>
        <v>3</v>
      </c>
      <c r="BB25" s="59" t="str">
        <f t="shared" ca="1" si="37"/>
        <v/>
      </c>
      <c r="BC25" s="59">
        <f t="shared" ca="1" si="37"/>
        <v>10</v>
      </c>
      <c r="BD25" s="59" t="str">
        <f t="shared" ca="1" si="37"/>
        <v/>
      </c>
      <c r="BE25" s="59" t="str">
        <f t="shared" ca="1" si="37"/>
        <v/>
      </c>
      <c r="BF25" s="59" t="str">
        <f t="shared" ca="1" si="37"/>
        <v/>
      </c>
      <c r="BG25" s="7"/>
      <c r="BH25" s="63">
        <v>9</v>
      </c>
      <c r="BI25" s="64" t="s">
        <v>72</v>
      </c>
      <c r="BJ25" s="64" t="s">
        <v>43</v>
      </c>
      <c r="BK25" s="65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0.23399323462821686</v>
      </c>
      <c r="DW25" s="24">
        <f t="shared" ca="1" si="21"/>
        <v>36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0.60204738153765303</v>
      </c>
      <c r="EE25" s="24">
        <f t="shared" ca="1" si="2"/>
        <v>19</v>
      </c>
      <c r="EF25" s="25"/>
      <c r="EG25" s="26">
        <v>25</v>
      </c>
      <c r="EH25" s="46">
        <v>3</v>
      </c>
      <c r="EI25" s="27">
        <v>4</v>
      </c>
      <c r="EL25" s="23">
        <f t="shared" ca="1" si="3"/>
        <v>0.42252056495627399</v>
      </c>
      <c r="EM25" s="24">
        <f t="shared" ca="1" si="4"/>
        <v>32</v>
      </c>
      <c r="EN25" s="25"/>
      <c r="EO25" s="26">
        <v>25</v>
      </c>
      <c r="EP25" s="46">
        <v>6</v>
      </c>
      <c r="EQ25" s="27">
        <v>3</v>
      </c>
      <c r="ET25" s="23">
        <f t="shared" ca="1" si="5"/>
        <v>1.8588953058625513E-2</v>
      </c>
      <c r="EU25" s="24">
        <f t="shared" ca="1" si="6"/>
        <v>55</v>
      </c>
      <c r="EV25" s="25"/>
      <c r="EW25" s="26">
        <v>25</v>
      </c>
      <c r="EX25" s="46">
        <v>6</v>
      </c>
      <c r="EY25" s="27">
        <v>3</v>
      </c>
    </row>
    <row r="26" spans="1:155" s="9" customFormat="1" ht="42" customHeight="1" x14ac:dyDescent="0.25">
      <c r="A26" s="42"/>
      <c r="B26" s="47"/>
      <c r="C26" s="48">
        <f ca="1">MOD(ROUNDDOWN($AR11/1000,0),10)</f>
        <v>0</v>
      </c>
      <c r="D26" s="48">
        <f ca="1">MOD(ROUNDDOWN($AR11/100,0),10)</f>
        <v>9</v>
      </c>
      <c r="E26" s="48">
        <f ca="1">MOD(ROUNDDOWN($AR11/10,0),10)</f>
        <v>7</v>
      </c>
      <c r="F26" s="48">
        <f ca="1">MOD(ROUNDDOWN($AR11/1,0),10)</f>
        <v>8</v>
      </c>
      <c r="G26" s="41"/>
      <c r="H26" s="42"/>
      <c r="I26" s="47"/>
      <c r="J26" s="48">
        <f ca="1">MOD(ROUNDDOWN($AR12/1000,0),10)</f>
        <v>2</v>
      </c>
      <c r="K26" s="48">
        <f ca="1">MOD(ROUNDDOWN($AR12/100,0),10)</f>
        <v>2</v>
      </c>
      <c r="L26" s="48">
        <f ca="1">MOD(ROUNDDOWN($AR12/10,0),10)</f>
        <v>6</v>
      </c>
      <c r="M26" s="48">
        <f ca="1">MOD(ROUNDDOWN($AR12/1,0),10)</f>
        <v>6</v>
      </c>
      <c r="N26" s="41"/>
      <c r="O26" s="42"/>
      <c r="P26" s="47"/>
      <c r="Q26" s="48">
        <f ca="1">MOD(ROUNDDOWN($AR13/1000,0),10)</f>
        <v>5</v>
      </c>
      <c r="R26" s="48">
        <f ca="1">MOD(ROUNDDOWN($AR13/100,0),10)</f>
        <v>9</v>
      </c>
      <c r="S26" s="48">
        <f ca="1">MOD(ROUNDDOWN($AR13/10,0),10)</f>
        <v>3</v>
      </c>
      <c r="T26" s="48">
        <f ca="1">MOD(ROUNDDOWN($AR13/1,0),10)</f>
        <v>4</v>
      </c>
      <c r="U26" s="41"/>
      <c r="V26" s="16"/>
      <c r="W26" s="16"/>
      <c r="X26" s="16"/>
      <c r="Y26" s="16"/>
      <c r="Z26" s="16"/>
      <c r="AA26" s="17"/>
      <c r="AB26" s="18" t="s">
        <v>88</v>
      </c>
      <c r="AC26" s="59">
        <f t="shared" ca="1" si="38"/>
        <v>4</v>
      </c>
      <c r="AD26" s="59" t="str">
        <f t="shared" ca="1" si="39"/>
        <v/>
      </c>
      <c r="AE26" s="59">
        <f t="shared" ca="1" si="40"/>
        <v>10</v>
      </c>
      <c r="AF26" s="59" t="str">
        <f t="shared" ca="1" si="41"/>
        <v/>
      </c>
      <c r="AG26" s="59" t="str">
        <f t="shared" ca="1" si="42"/>
        <v/>
      </c>
      <c r="AH26" s="61" t="str">
        <f t="shared" ca="1" si="43"/>
        <v/>
      </c>
      <c r="AI26" s="56"/>
      <c r="AJ26" s="18" t="s">
        <v>49</v>
      </c>
      <c r="AK26" s="59" t="str">
        <f t="shared" ca="1" si="35"/>
        <v>○</v>
      </c>
      <c r="AL26" s="59" t="str">
        <f t="shared" ca="1" si="35"/>
        <v/>
      </c>
      <c r="AM26" s="59" t="str">
        <f t="shared" ca="1" si="35"/>
        <v>○</v>
      </c>
      <c r="AN26" s="59" t="str">
        <f t="shared" ca="1" si="35"/>
        <v/>
      </c>
      <c r="AO26" s="59" t="str">
        <f t="shared" ca="1" si="35"/>
        <v/>
      </c>
      <c r="AP26" s="59" t="str">
        <f t="shared" ca="1" si="35"/>
        <v/>
      </c>
      <c r="AQ26" s="62"/>
      <c r="AR26" s="18" t="s">
        <v>49</v>
      </c>
      <c r="AS26" s="59" t="str">
        <f t="shared" ca="1" si="36"/>
        <v>④</v>
      </c>
      <c r="AT26" s="59" t="str">
        <f t="shared" ca="1" si="36"/>
        <v/>
      </c>
      <c r="AU26" s="59" t="str">
        <f t="shared" ca="1" si="36"/>
        <v>⑩</v>
      </c>
      <c r="AV26" s="59" t="str">
        <f t="shared" ca="1" si="36"/>
        <v/>
      </c>
      <c r="AW26" s="59" t="str">
        <f t="shared" ca="1" si="36"/>
        <v/>
      </c>
      <c r="AX26" s="59" t="str">
        <f t="shared" ca="1" si="36"/>
        <v/>
      </c>
      <c r="AY26" s="7"/>
      <c r="AZ26" s="18" t="s">
        <v>88</v>
      </c>
      <c r="BA26" s="59">
        <f t="shared" ca="1" si="37"/>
        <v>4</v>
      </c>
      <c r="BB26" s="59" t="str">
        <f t="shared" ca="1" si="37"/>
        <v/>
      </c>
      <c r="BC26" s="59">
        <f t="shared" ca="1" si="37"/>
        <v>10</v>
      </c>
      <c r="BD26" s="59" t="str">
        <f t="shared" ca="1" si="37"/>
        <v/>
      </c>
      <c r="BE26" s="59" t="str">
        <f t="shared" ca="1" si="37"/>
        <v/>
      </c>
      <c r="BF26" s="59" t="str">
        <f t="shared" ca="1" si="37"/>
        <v/>
      </c>
      <c r="BG26" s="7"/>
      <c r="BH26" s="63">
        <v>10</v>
      </c>
      <c r="BI26" s="66" t="s">
        <v>72</v>
      </c>
      <c r="BJ26" s="66" t="s">
        <v>89</v>
      </c>
      <c r="BK26" s="67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2.3785464175951621E-4</v>
      </c>
      <c r="DW26" s="24">
        <f t="shared" ca="1" si="21"/>
        <v>45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0.31638015875373127</v>
      </c>
      <c r="EE26" s="24">
        <f t="shared" ca="1" si="2"/>
        <v>36</v>
      </c>
      <c r="EF26" s="25"/>
      <c r="EG26" s="26">
        <v>26</v>
      </c>
      <c r="EH26" s="46">
        <v>3</v>
      </c>
      <c r="EI26" s="27">
        <v>5</v>
      </c>
      <c r="EL26" s="23">
        <f t="shared" ca="1" si="3"/>
        <v>0.20903606307132516</v>
      </c>
      <c r="EM26" s="24">
        <f t="shared" ca="1" si="4"/>
        <v>42</v>
      </c>
      <c r="EN26" s="25"/>
      <c r="EO26" s="26">
        <v>26</v>
      </c>
      <c r="EP26" s="46">
        <v>6</v>
      </c>
      <c r="EQ26" s="27">
        <v>4</v>
      </c>
      <c r="ET26" s="23">
        <f t="shared" ca="1" si="5"/>
        <v>0.64042321579288519</v>
      </c>
      <c r="EU26" s="24">
        <f t="shared" ca="1" si="6"/>
        <v>21</v>
      </c>
      <c r="EV26" s="25"/>
      <c r="EW26" s="26">
        <v>26</v>
      </c>
      <c r="EX26" s="46">
        <v>6</v>
      </c>
      <c r="EY26" s="27">
        <v>4</v>
      </c>
    </row>
    <row r="27" spans="1:155" s="9" customFormat="1" ht="20.100000000000001" customHeight="1" x14ac:dyDescent="0.25">
      <c r="A27" s="50"/>
      <c r="B27" s="28"/>
      <c r="C27" s="28"/>
      <c r="D27" s="28"/>
      <c r="E27" s="28"/>
      <c r="F27" s="28"/>
      <c r="G27" s="51"/>
      <c r="H27" s="50"/>
      <c r="I27" s="28"/>
      <c r="J27" s="28"/>
      <c r="K27" s="28"/>
      <c r="L27" s="28"/>
      <c r="M27" s="28"/>
      <c r="N27" s="51"/>
      <c r="O27" s="50"/>
      <c r="P27" s="28"/>
      <c r="Q27" s="28"/>
      <c r="R27" s="28"/>
      <c r="S27" s="28"/>
      <c r="T27" s="28"/>
      <c r="U27" s="51"/>
      <c r="V27" s="16"/>
      <c r="W27" s="16"/>
      <c r="X27" s="16"/>
      <c r="Y27" s="16"/>
      <c r="Z27" s="16"/>
      <c r="AA27" s="17"/>
      <c r="AB27" s="18" t="s">
        <v>90</v>
      </c>
      <c r="AC27" s="59">
        <f t="shared" ca="1" si="38"/>
        <v>6</v>
      </c>
      <c r="AD27" s="59" t="str">
        <f t="shared" ca="1" si="39"/>
        <v/>
      </c>
      <c r="AE27" s="59">
        <f t="shared" ca="1" si="40"/>
        <v>10</v>
      </c>
      <c r="AF27" s="59" t="str">
        <f t="shared" ca="1" si="41"/>
        <v/>
      </c>
      <c r="AG27" s="59" t="str">
        <f t="shared" ca="1" si="42"/>
        <v/>
      </c>
      <c r="AH27" s="61" t="str">
        <f t="shared" ca="1" si="43"/>
        <v/>
      </c>
      <c r="AI27" s="56"/>
      <c r="AJ27" s="18" t="s">
        <v>90</v>
      </c>
      <c r="AK27" s="59" t="str">
        <f t="shared" ca="1" si="35"/>
        <v>○</v>
      </c>
      <c r="AL27" s="59" t="str">
        <f t="shared" ca="1" si="35"/>
        <v/>
      </c>
      <c r="AM27" s="59" t="str">
        <f t="shared" ca="1" si="35"/>
        <v>○</v>
      </c>
      <c r="AN27" s="59" t="str">
        <f t="shared" ca="1" si="35"/>
        <v/>
      </c>
      <c r="AO27" s="59" t="str">
        <f t="shared" ca="1" si="35"/>
        <v/>
      </c>
      <c r="AP27" s="59" t="str">
        <f t="shared" ca="1" si="35"/>
        <v/>
      </c>
      <c r="AQ27" s="62"/>
      <c r="AR27" s="18" t="s">
        <v>90</v>
      </c>
      <c r="AS27" s="59" t="str">
        <f t="shared" ca="1" si="36"/>
        <v>⑥</v>
      </c>
      <c r="AT27" s="59" t="str">
        <f t="shared" ca="1" si="36"/>
        <v/>
      </c>
      <c r="AU27" s="59" t="str">
        <f t="shared" ca="1" si="36"/>
        <v>⑩</v>
      </c>
      <c r="AV27" s="59" t="str">
        <f t="shared" ca="1" si="36"/>
        <v/>
      </c>
      <c r="AW27" s="59" t="str">
        <f t="shared" ca="1" si="36"/>
        <v/>
      </c>
      <c r="AX27" s="59" t="str">
        <f t="shared" ca="1" si="36"/>
        <v/>
      </c>
      <c r="AY27" s="7"/>
      <c r="AZ27" s="18" t="s">
        <v>91</v>
      </c>
      <c r="BA27" s="59">
        <f t="shared" ca="1" si="37"/>
        <v>6</v>
      </c>
      <c r="BB27" s="59" t="str">
        <f t="shared" ca="1" si="37"/>
        <v/>
      </c>
      <c r="BC27" s="59">
        <f t="shared" ca="1" si="37"/>
        <v>10</v>
      </c>
      <c r="BD27" s="59" t="str">
        <f t="shared" ca="1" si="37"/>
        <v/>
      </c>
      <c r="BE27" s="59" t="str">
        <f t="shared" ca="1" si="37"/>
        <v/>
      </c>
      <c r="BF27" s="59" t="str">
        <f t="shared" ca="1" si="37"/>
        <v/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0.51982890018377992</v>
      </c>
      <c r="DW27" s="24">
        <f t="shared" ca="1" si="21"/>
        <v>21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0.75290728349962233</v>
      </c>
      <c r="EE27" s="24">
        <f t="shared" ca="1" si="2"/>
        <v>13</v>
      </c>
      <c r="EF27" s="25"/>
      <c r="EG27" s="26">
        <v>27</v>
      </c>
      <c r="EH27" s="46">
        <v>3</v>
      </c>
      <c r="EI27" s="27">
        <v>6</v>
      </c>
      <c r="EL27" s="23">
        <f t="shared" ca="1" si="3"/>
        <v>0.97363002376760266</v>
      </c>
      <c r="EM27" s="24">
        <f t="shared" ca="1" si="4"/>
        <v>4</v>
      </c>
      <c r="EN27" s="25"/>
      <c r="EO27" s="26">
        <v>27</v>
      </c>
      <c r="EP27" s="46">
        <v>6</v>
      </c>
      <c r="EQ27" s="27">
        <v>5</v>
      </c>
      <c r="ET27" s="23">
        <f t="shared" ca="1" si="5"/>
        <v>0.50617554819846511</v>
      </c>
      <c r="EU27" s="24">
        <f t="shared" ca="1" si="6"/>
        <v>30</v>
      </c>
      <c r="EV27" s="25"/>
      <c r="EW27" s="26">
        <v>27</v>
      </c>
      <c r="EX27" s="46">
        <v>6</v>
      </c>
      <c r="EY27" s="27">
        <v>5</v>
      </c>
    </row>
    <row r="28" spans="1:155" s="9" customFormat="1" ht="50.1" customHeight="1" thickBot="1" x14ac:dyDescent="0.45">
      <c r="A28" s="212" t="str">
        <f>A1</f>
        <v>ひき算筆算４けた－４けた 百位くり下がり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8">
        <f>T1</f>
        <v>1</v>
      </c>
      <c r="U28" s="218"/>
      <c r="V28" s="1"/>
      <c r="W28" s="1"/>
      <c r="X28" s="1"/>
      <c r="Y28" s="1"/>
      <c r="Z28" s="1"/>
      <c r="AA28" s="17"/>
      <c r="AB28" s="68"/>
      <c r="AC28" s="69"/>
      <c r="AD28" s="69"/>
      <c r="AE28" s="69"/>
      <c r="AF28" s="69"/>
      <c r="AG28" s="69"/>
      <c r="AH28" s="69"/>
      <c r="AI28" s="17"/>
      <c r="AJ28" s="70"/>
      <c r="AK28" s="68"/>
      <c r="AL28" s="69"/>
      <c r="AM28" s="69"/>
      <c r="AN28" s="69"/>
      <c r="AO28" s="69"/>
      <c r="AP28" s="69"/>
      <c r="AQ28" s="69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0.67168442836079711</v>
      </c>
      <c r="DW28" s="24">
        <f t="shared" ca="1" si="21"/>
        <v>13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0.41070004625528456</v>
      </c>
      <c r="EE28" s="24">
        <f t="shared" ca="1" si="2"/>
        <v>30</v>
      </c>
      <c r="EF28" s="25"/>
      <c r="EG28" s="26">
        <v>28</v>
      </c>
      <c r="EH28" s="46">
        <v>3</v>
      </c>
      <c r="EI28" s="27">
        <v>7</v>
      </c>
      <c r="EL28" s="23">
        <f t="shared" ca="1" si="3"/>
        <v>0.66815054314050881</v>
      </c>
      <c r="EM28" s="24">
        <f t="shared" ca="1" si="4"/>
        <v>19</v>
      </c>
      <c r="EN28" s="25"/>
      <c r="EO28" s="26">
        <v>28</v>
      </c>
      <c r="EP28" s="46">
        <v>6</v>
      </c>
      <c r="EQ28" s="27">
        <v>6</v>
      </c>
      <c r="ET28" s="23">
        <f t="shared" ca="1" si="5"/>
        <v>0.68931373089141657</v>
      </c>
      <c r="EU28" s="24">
        <f t="shared" ca="1" si="6"/>
        <v>14</v>
      </c>
      <c r="EV28" s="25"/>
      <c r="EW28" s="26">
        <v>28</v>
      </c>
      <c r="EX28" s="46">
        <v>6</v>
      </c>
      <c r="EY28" s="27">
        <v>6</v>
      </c>
    </row>
    <row r="29" spans="1:155" s="9" customFormat="1" ht="54.95" customHeight="1" thickBot="1" x14ac:dyDescent="0.3">
      <c r="A29" s="25"/>
      <c r="B29" s="208" t="str">
        <f>B2</f>
        <v>　　月　　日</v>
      </c>
      <c r="C29" s="209"/>
      <c r="D29" s="209"/>
      <c r="E29" s="209"/>
      <c r="F29" s="210"/>
      <c r="G29" s="208" t="str">
        <f>G2</f>
        <v>名前</v>
      </c>
      <c r="H29" s="209"/>
      <c r="I29" s="209"/>
      <c r="J29" s="211"/>
      <c r="K29" s="209"/>
      <c r="L29" s="209"/>
      <c r="M29" s="209"/>
      <c r="N29" s="209"/>
      <c r="O29" s="209"/>
      <c r="P29" s="209"/>
      <c r="Q29" s="209"/>
      <c r="R29" s="209"/>
      <c r="S29" s="209"/>
      <c r="T29" s="210"/>
      <c r="U29" s="25"/>
      <c r="V29" s="71"/>
      <c r="Y29" s="71"/>
      <c r="Z29" s="71"/>
      <c r="AA29" s="17"/>
      <c r="AB29" s="72"/>
      <c r="AC29" s="203"/>
      <c r="AD29" s="203"/>
      <c r="AE29" s="203"/>
      <c r="AF29" s="203"/>
      <c r="AG29" s="203"/>
      <c r="AH29" s="203"/>
      <c r="AI29" s="26"/>
      <c r="AJ29" s="204"/>
      <c r="AK29" s="205"/>
      <c r="AL29" s="203"/>
      <c r="AM29" s="203"/>
      <c r="AN29" s="203"/>
      <c r="AO29" s="203"/>
      <c r="AP29" s="203"/>
      <c r="AQ29" s="203"/>
      <c r="AT29" s="74"/>
      <c r="AU29" s="74"/>
      <c r="AV29" s="74"/>
      <c r="AW29" s="74"/>
      <c r="AX29" s="74"/>
      <c r="AY29" s="74"/>
      <c r="AZ29" s="74"/>
      <c r="BA29" s="74"/>
      <c r="BB29" s="74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0.39588045033035268</v>
      </c>
      <c r="DW29" s="24">
        <f t="shared" ca="1" si="21"/>
        <v>30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0.39223076364535547</v>
      </c>
      <c r="EE29" s="24">
        <f t="shared" ca="1" si="2"/>
        <v>32</v>
      </c>
      <c r="EF29" s="25"/>
      <c r="EG29" s="26">
        <v>29</v>
      </c>
      <c r="EH29" s="46">
        <v>3</v>
      </c>
      <c r="EI29" s="27">
        <v>8</v>
      </c>
      <c r="EL29" s="23">
        <f t="shared" ca="1" si="3"/>
        <v>0.36490937570862736</v>
      </c>
      <c r="EM29" s="24">
        <f t="shared" ca="1" si="4"/>
        <v>35</v>
      </c>
      <c r="EN29" s="25"/>
      <c r="EO29" s="26">
        <v>29</v>
      </c>
      <c r="EP29" s="46">
        <v>7</v>
      </c>
      <c r="EQ29" s="27">
        <v>0</v>
      </c>
      <c r="ET29" s="23">
        <f t="shared" ca="1" si="5"/>
        <v>0.66966773969374993</v>
      </c>
      <c r="EU29" s="24">
        <f t="shared" ca="1" si="6"/>
        <v>16</v>
      </c>
      <c r="EV29" s="25"/>
      <c r="EW29" s="26">
        <v>29</v>
      </c>
      <c r="EX29" s="46">
        <v>7</v>
      </c>
      <c r="EY29" s="27">
        <v>0</v>
      </c>
    </row>
    <row r="30" spans="1:155" s="9" customFormat="1" ht="20.100000000000001" customHeight="1" x14ac:dyDescent="0.25">
      <c r="A30" s="75"/>
      <c r="B30" s="75"/>
      <c r="C30" s="29"/>
      <c r="D30" s="29"/>
      <c r="E30" s="29"/>
      <c r="F30" s="29"/>
      <c r="G30" s="29"/>
      <c r="H30" s="29"/>
      <c r="I30" s="29"/>
      <c r="J30" s="29"/>
      <c r="K30" s="29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25"/>
      <c r="Y30" s="25"/>
      <c r="Z30" s="25"/>
      <c r="AA30" s="17"/>
      <c r="AB30" s="72"/>
      <c r="AC30" s="203"/>
      <c r="AD30" s="203"/>
      <c r="AE30" s="203"/>
      <c r="AF30" s="203"/>
      <c r="AG30" s="203"/>
      <c r="AH30" s="203"/>
      <c r="AI30" s="26"/>
      <c r="AJ30" s="204"/>
      <c r="AK30" s="205"/>
      <c r="AL30" s="203"/>
      <c r="AM30" s="203"/>
      <c r="AN30" s="203"/>
      <c r="AO30" s="203"/>
      <c r="AP30" s="203"/>
      <c r="AQ30" s="203"/>
      <c r="AT30" s="74"/>
      <c r="AU30" s="76"/>
      <c r="AV30" s="77"/>
      <c r="AW30" s="31"/>
      <c r="AX30" s="77"/>
      <c r="AY30" s="77"/>
      <c r="AZ30" s="77"/>
      <c r="BA30" s="78"/>
      <c r="BB30" s="74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0.36321690664429906</v>
      </c>
      <c r="DW30" s="24">
        <f t="shared" ca="1" si="21"/>
        <v>32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0.56967677884921197</v>
      </c>
      <c r="EE30" s="24">
        <f t="shared" ca="1" si="2"/>
        <v>20</v>
      </c>
      <c r="EF30" s="25"/>
      <c r="EG30" s="26">
        <v>30</v>
      </c>
      <c r="EH30" s="46">
        <v>3</v>
      </c>
      <c r="EI30" s="27">
        <v>9</v>
      </c>
      <c r="EL30" s="23">
        <f t="shared" ca="1" si="3"/>
        <v>0.63978686328021339</v>
      </c>
      <c r="EM30" s="24">
        <f t="shared" ca="1" si="4"/>
        <v>21</v>
      </c>
      <c r="EN30" s="25"/>
      <c r="EO30" s="26">
        <v>30</v>
      </c>
      <c r="EP30" s="46">
        <v>7</v>
      </c>
      <c r="EQ30" s="27">
        <v>1</v>
      </c>
      <c r="ET30" s="23">
        <f t="shared" ca="1" si="5"/>
        <v>0.51005737782462601</v>
      </c>
      <c r="EU30" s="24">
        <f t="shared" ca="1" si="6"/>
        <v>29</v>
      </c>
      <c r="EV30" s="25"/>
      <c r="EW30" s="26">
        <v>30</v>
      </c>
      <c r="EX30" s="46">
        <v>7</v>
      </c>
      <c r="EY30" s="27">
        <v>1</v>
      </c>
    </row>
    <row r="31" spans="1:155" s="9" customFormat="1" ht="39.950000000000003" customHeight="1" x14ac:dyDescent="0.25">
      <c r="A31" s="79"/>
      <c r="B31" s="206" t="str">
        <f>B4</f>
        <v>①</v>
      </c>
      <c r="C31" s="80"/>
      <c r="D31" s="33" t="str">
        <f ca="1">$AT16</f>
        <v/>
      </c>
      <c r="E31" s="33" t="str">
        <f ca="1">$AV16</f>
        <v/>
      </c>
      <c r="F31" s="34"/>
      <c r="G31" s="81"/>
      <c r="H31" s="52"/>
      <c r="I31" s="206" t="str">
        <f>I4</f>
        <v>②</v>
      </c>
      <c r="J31" s="80"/>
      <c r="K31" s="33" t="str">
        <f ca="1">$AT17</f>
        <v/>
      </c>
      <c r="L31" s="33" t="str">
        <f ca="1">$AV17</f>
        <v/>
      </c>
      <c r="M31" s="34"/>
      <c r="N31" s="36"/>
      <c r="O31" s="52"/>
      <c r="P31" s="206" t="str">
        <f>P4</f>
        <v>③</v>
      </c>
      <c r="Q31" s="80"/>
      <c r="R31" s="33" t="str">
        <f ca="1">$AT18</f>
        <v/>
      </c>
      <c r="S31" s="33" t="str">
        <f ca="1">$AV18</f>
        <v/>
      </c>
      <c r="T31" s="34"/>
      <c r="U31" s="82"/>
      <c r="V31" s="25"/>
      <c r="W31" s="71"/>
      <c r="X31" s="71"/>
      <c r="Y31" s="25"/>
      <c r="Z31" s="25"/>
      <c r="AA31" s="17"/>
      <c r="AB31" s="72"/>
      <c r="AC31" s="203"/>
      <c r="AD31" s="203"/>
      <c r="AE31" s="203"/>
      <c r="AF31" s="203"/>
      <c r="AG31" s="203"/>
      <c r="AH31" s="203"/>
      <c r="AI31" s="26"/>
      <c r="AJ31" s="204"/>
      <c r="AK31" s="205"/>
      <c r="AL31" s="203"/>
      <c r="AM31" s="203"/>
      <c r="AN31" s="203"/>
      <c r="AO31" s="203"/>
      <c r="AP31" s="203"/>
      <c r="AQ31" s="203"/>
      <c r="AT31" s="74"/>
      <c r="AU31" s="83"/>
      <c r="AV31" s="84"/>
      <c r="AW31" s="16"/>
      <c r="AX31" s="84"/>
      <c r="AY31" s="84"/>
      <c r="AZ31" s="84"/>
      <c r="BA31" s="85"/>
      <c r="BB31" s="74"/>
      <c r="BC31" s="42"/>
      <c r="BD31" s="16"/>
      <c r="BE31" s="16"/>
      <c r="BF31" s="86" t="s">
        <v>92</v>
      </c>
      <c r="BG31" s="87" t="s">
        <v>59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0.1512956006606283</v>
      </c>
      <c r="DW31" s="24">
        <f t="shared" ca="1" si="21"/>
        <v>41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0.94178794209779915</v>
      </c>
      <c r="EE31" s="24">
        <f t="shared" ca="1" si="2"/>
        <v>3</v>
      </c>
      <c r="EF31" s="25"/>
      <c r="EG31" s="26">
        <v>31</v>
      </c>
      <c r="EH31" s="46">
        <v>4</v>
      </c>
      <c r="EI31" s="27">
        <v>5</v>
      </c>
      <c r="EL31" s="23">
        <f t="shared" ca="1" si="3"/>
        <v>0.35833649997696437</v>
      </c>
      <c r="EM31" s="24">
        <f t="shared" ca="1" si="4"/>
        <v>36</v>
      </c>
      <c r="EN31" s="25"/>
      <c r="EO31" s="26">
        <v>31</v>
      </c>
      <c r="EP31" s="46">
        <v>7</v>
      </c>
      <c r="EQ31" s="27">
        <v>2</v>
      </c>
      <c r="ET31" s="23">
        <f t="shared" ca="1" si="5"/>
        <v>0.44613542016898666</v>
      </c>
      <c r="EU31" s="24">
        <f t="shared" ca="1" si="6"/>
        <v>35</v>
      </c>
      <c r="EV31" s="25"/>
      <c r="EW31" s="26">
        <v>31</v>
      </c>
      <c r="EX31" s="46">
        <v>7</v>
      </c>
      <c r="EY31" s="27">
        <v>2</v>
      </c>
    </row>
    <row r="32" spans="1:155" s="9" customFormat="1" ht="39.950000000000003" customHeight="1" x14ac:dyDescent="0.25">
      <c r="A32" s="37"/>
      <c r="B32" s="38"/>
      <c r="C32" s="39" t="str">
        <f ca="1">$AS16</f>
        <v>⑧</v>
      </c>
      <c r="D32" s="40" t="str">
        <f ca="1">$AU16</f>
        <v>⑩</v>
      </c>
      <c r="E32" s="40" t="str">
        <f ca="1">$AW16</f>
        <v/>
      </c>
      <c r="F32" s="40" t="str">
        <f ca="1">$AX16</f>
        <v/>
      </c>
      <c r="G32" s="88"/>
      <c r="H32" s="37"/>
      <c r="I32" s="38"/>
      <c r="J32" s="39" t="str">
        <f ca="1">$AS17</f>
        <v>③</v>
      </c>
      <c r="K32" s="40" t="str">
        <f ca="1">$AU17</f>
        <v>⑩</v>
      </c>
      <c r="L32" s="40" t="str">
        <f ca="1">$AW17</f>
        <v/>
      </c>
      <c r="M32" s="40" t="str">
        <f ca="1">$AX17</f>
        <v/>
      </c>
      <c r="N32" s="40"/>
      <c r="O32" s="37"/>
      <c r="P32" s="38"/>
      <c r="Q32" s="39" t="str">
        <f ca="1">$AS18</f>
        <v>⑤</v>
      </c>
      <c r="R32" s="40" t="str">
        <f ca="1">$AU18</f>
        <v>⑩</v>
      </c>
      <c r="S32" s="40" t="str">
        <f ca="1">$AW18</f>
        <v/>
      </c>
      <c r="T32" s="40" t="str">
        <f ca="1">$AX18</f>
        <v/>
      </c>
      <c r="U32" s="41"/>
      <c r="V32" s="16"/>
      <c r="W32" s="16"/>
      <c r="X32" s="25"/>
      <c r="Y32" s="16"/>
      <c r="Z32" s="16"/>
      <c r="AA32" s="17"/>
      <c r="AB32" s="72"/>
      <c r="AC32" s="203"/>
      <c r="AD32" s="203"/>
      <c r="AE32" s="203"/>
      <c r="AF32" s="203"/>
      <c r="AG32" s="203"/>
      <c r="AH32" s="203"/>
      <c r="AI32" s="26"/>
      <c r="AJ32" s="204"/>
      <c r="AK32" s="205"/>
      <c r="AL32" s="203"/>
      <c r="AM32" s="203"/>
      <c r="AN32" s="203"/>
      <c r="AO32" s="203"/>
      <c r="AP32" s="203"/>
      <c r="AQ32" s="203"/>
      <c r="AT32" s="74"/>
      <c r="AU32" s="83"/>
      <c r="AV32" s="89"/>
      <c r="AW32" s="16"/>
      <c r="AX32" s="84"/>
      <c r="AY32" s="84"/>
      <c r="AZ32" s="84" t="str">
        <f ca="1">IF($BR43="","","⑩")</f>
        <v/>
      </c>
      <c r="BA32" s="85"/>
      <c r="BB32" s="74"/>
      <c r="BC32" s="42"/>
      <c r="BD32" s="16"/>
      <c r="BE32" s="86" t="s">
        <v>53</v>
      </c>
      <c r="BF32" s="87" t="s">
        <v>58</v>
      </c>
      <c r="BG32" s="87" t="s">
        <v>60</v>
      </c>
      <c r="BH32" s="87" t="s">
        <v>68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0.93534665797214633</v>
      </c>
      <c r="DW32" s="24">
        <f t="shared" ca="1" si="21"/>
        <v>3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0.88921980302751746</v>
      </c>
      <c r="EE32" s="24">
        <f t="shared" ca="1" si="2"/>
        <v>6</v>
      </c>
      <c r="EF32" s="25"/>
      <c r="EG32" s="26">
        <v>32</v>
      </c>
      <c r="EH32" s="46">
        <v>4</v>
      </c>
      <c r="EI32" s="27">
        <v>6</v>
      </c>
      <c r="EL32" s="23">
        <f t="shared" ca="1" si="3"/>
        <v>0.18032886082378186</v>
      </c>
      <c r="EM32" s="24">
        <f t="shared" ca="1" si="4"/>
        <v>43</v>
      </c>
      <c r="EN32" s="25"/>
      <c r="EO32" s="26">
        <v>32</v>
      </c>
      <c r="EP32" s="46">
        <v>7</v>
      </c>
      <c r="EQ32" s="27">
        <v>3</v>
      </c>
      <c r="ET32" s="23">
        <f t="shared" ca="1" si="5"/>
        <v>0.64439494713752066</v>
      </c>
      <c r="EU32" s="24">
        <f t="shared" ca="1" si="6"/>
        <v>20</v>
      </c>
      <c r="EV32" s="25"/>
      <c r="EW32" s="26">
        <v>32</v>
      </c>
      <c r="EX32" s="46">
        <v>7</v>
      </c>
      <c r="EY32" s="27">
        <v>3</v>
      </c>
    </row>
    <row r="33" spans="1:155" s="9" customFormat="1" ht="42" customHeight="1" x14ac:dyDescent="0.25">
      <c r="A33" s="42"/>
      <c r="B33" s="16"/>
      <c r="C33" s="43">
        <f ca="1">C6</f>
        <v>9</v>
      </c>
      <c r="D33" s="44">
        <f t="shared" ref="B33:F35" ca="1" si="44">D6</f>
        <v>3</v>
      </c>
      <c r="E33" s="44">
        <f t="shared" ca="1" si="44"/>
        <v>3</v>
      </c>
      <c r="F33" s="44">
        <f t="shared" ca="1" si="44"/>
        <v>8</v>
      </c>
      <c r="G33" s="41"/>
      <c r="H33" s="42"/>
      <c r="I33" s="16"/>
      <c r="J33" s="43">
        <f t="shared" ref="J33:M35" ca="1" si="45">J6</f>
        <v>4</v>
      </c>
      <c r="K33" s="44">
        <f t="shared" ca="1" si="45"/>
        <v>4</v>
      </c>
      <c r="L33" s="44">
        <f t="shared" ca="1" si="45"/>
        <v>9</v>
      </c>
      <c r="M33" s="44">
        <f t="shared" ca="1" si="45"/>
        <v>7</v>
      </c>
      <c r="N33" s="41"/>
      <c r="O33" s="42"/>
      <c r="P33" s="16"/>
      <c r="Q33" s="43">
        <f t="shared" ref="Q33:T35" ca="1" si="46">Q6</f>
        <v>6</v>
      </c>
      <c r="R33" s="44">
        <f t="shared" ca="1" si="46"/>
        <v>2</v>
      </c>
      <c r="S33" s="44">
        <f t="shared" ca="1" si="46"/>
        <v>4</v>
      </c>
      <c r="T33" s="44">
        <f t="shared" ca="1" si="46"/>
        <v>2</v>
      </c>
      <c r="U33" s="41"/>
      <c r="V33" s="16"/>
      <c r="W33" s="25"/>
      <c r="X33" s="16"/>
      <c r="Y33" s="16"/>
      <c r="Z33" s="16"/>
      <c r="AA33" s="17"/>
      <c r="AB33" s="72"/>
      <c r="AC33" s="203"/>
      <c r="AD33" s="203"/>
      <c r="AE33" s="203"/>
      <c r="AF33" s="203"/>
      <c r="AG33" s="203"/>
      <c r="AH33" s="203"/>
      <c r="AI33" s="26"/>
      <c r="AJ33" s="204"/>
      <c r="AK33" s="205"/>
      <c r="AL33" s="203"/>
      <c r="AM33" s="203"/>
      <c r="AN33" s="203"/>
      <c r="AO33" s="203"/>
      <c r="AP33" s="203"/>
      <c r="AQ33" s="203"/>
      <c r="AT33" s="74"/>
      <c r="AU33" s="83"/>
      <c r="AV33" s="90"/>
      <c r="AW33" s="91">
        <f t="shared" ref="AW33:AZ35" ca="1" si="47">C33</f>
        <v>9</v>
      </c>
      <c r="AX33" s="92">
        <f t="shared" ca="1" si="47"/>
        <v>3</v>
      </c>
      <c r="AY33" s="92">
        <f t="shared" ca="1" si="47"/>
        <v>3</v>
      </c>
      <c r="AZ33" s="92">
        <f t="shared" ca="1" si="47"/>
        <v>8</v>
      </c>
      <c r="BA33" s="85"/>
      <c r="BB33" s="74"/>
      <c r="BC33" s="42"/>
      <c r="BD33" s="16"/>
      <c r="BE33" s="86" t="s">
        <v>93</v>
      </c>
      <c r="BF33" s="87" t="s">
        <v>94</v>
      </c>
      <c r="BG33" s="87" t="s">
        <v>96</v>
      </c>
      <c r="BH33" s="93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0.50765835083485888</v>
      </c>
      <c r="DW33" s="24">
        <f t="shared" ca="1" si="21"/>
        <v>23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0.45756778891063554</v>
      </c>
      <c r="EE33" s="24">
        <f t="shared" ca="1" si="2"/>
        <v>26</v>
      </c>
      <c r="EF33" s="25"/>
      <c r="EG33" s="26">
        <v>33</v>
      </c>
      <c r="EH33" s="46">
        <v>4</v>
      </c>
      <c r="EI33" s="27">
        <v>7</v>
      </c>
      <c r="EL33" s="23">
        <f t="shared" ca="1" si="3"/>
        <v>0.71485354873462403</v>
      </c>
      <c r="EM33" s="24">
        <f t="shared" ca="1" si="4"/>
        <v>17</v>
      </c>
      <c r="EN33" s="25"/>
      <c r="EO33" s="26">
        <v>33</v>
      </c>
      <c r="EP33" s="46">
        <v>7</v>
      </c>
      <c r="EQ33" s="27">
        <v>4</v>
      </c>
      <c r="ET33" s="23">
        <f t="shared" ca="1" si="5"/>
        <v>0.3373508042034784</v>
      </c>
      <c r="EU33" s="24">
        <f t="shared" ca="1" si="6"/>
        <v>38</v>
      </c>
      <c r="EV33" s="25"/>
      <c r="EW33" s="26">
        <v>33</v>
      </c>
      <c r="EX33" s="46">
        <v>7</v>
      </c>
      <c r="EY33" s="27">
        <v>4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4</v>
      </c>
      <c r="D34" s="45">
        <f t="shared" ca="1" si="44"/>
        <v>7</v>
      </c>
      <c r="E34" s="45">
        <f t="shared" ca="1" si="44"/>
        <v>1</v>
      </c>
      <c r="F34" s="45">
        <f t="shared" ca="1" si="44"/>
        <v>7</v>
      </c>
      <c r="G34" s="41"/>
      <c r="H34" s="42"/>
      <c r="I34" s="45" t="str">
        <f>I7</f>
        <v>－</v>
      </c>
      <c r="J34" s="45">
        <f t="shared" ca="1" si="45"/>
        <v>2</v>
      </c>
      <c r="K34" s="45">
        <f t="shared" ca="1" si="45"/>
        <v>7</v>
      </c>
      <c r="L34" s="45">
        <f t="shared" ca="1" si="45"/>
        <v>9</v>
      </c>
      <c r="M34" s="45">
        <f t="shared" ca="1" si="45"/>
        <v>3</v>
      </c>
      <c r="N34" s="41"/>
      <c r="O34" s="42"/>
      <c r="P34" s="45" t="str">
        <f>P7</f>
        <v>－</v>
      </c>
      <c r="Q34" s="45">
        <f t="shared" ca="1" si="46"/>
        <v>2</v>
      </c>
      <c r="R34" s="45">
        <f t="shared" ca="1" si="46"/>
        <v>9</v>
      </c>
      <c r="S34" s="45">
        <f t="shared" ca="1" si="46"/>
        <v>3</v>
      </c>
      <c r="T34" s="45">
        <f t="shared" ca="1" si="46"/>
        <v>1</v>
      </c>
      <c r="U34" s="41"/>
      <c r="V34" s="16"/>
      <c r="X34" s="16"/>
      <c r="Y34" s="16"/>
      <c r="Z34" s="16"/>
      <c r="AA34" s="17"/>
      <c r="AB34" s="72"/>
      <c r="AC34" s="203"/>
      <c r="AD34" s="203"/>
      <c r="AE34" s="203"/>
      <c r="AF34" s="203"/>
      <c r="AG34" s="203"/>
      <c r="AH34" s="203"/>
      <c r="AI34" s="26"/>
      <c r="AJ34" s="204"/>
      <c r="AK34" s="205"/>
      <c r="AL34" s="203"/>
      <c r="AM34" s="203"/>
      <c r="AN34" s="203"/>
      <c r="AO34" s="203"/>
      <c r="AP34" s="203"/>
      <c r="AQ34" s="203"/>
      <c r="AT34" s="74"/>
      <c r="AU34" s="83"/>
      <c r="AV34" s="45" t="str">
        <f>B34</f>
        <v>－</v>
      </c>
      <c r="AW34" s="94">
        <f t="shared" ca="1" si="47"/>
        <v>4</v>
      </c>
      <c r="AX34" s="94">
        <f t="shared" ca="1" si="47"/>
        <v>7</v>
      </c>
      <c r="AY34" s="94">
        <f t="shared" ca="1" si="47"/>
        <v>1</v>
      </c>
      <c r="AZ34" s="94">
        <f t="shared" ca="1" si="47"/>
        <v>7</v>
      </c>
      <c r="BA34" s="85"/>
      <c r="BB34" s="74"/>
      <c r="BC34" s="42"/>
      <c r="BD34" s="95" t="s">
        <v>21</v>
      </c>
      <c r="BE34" s="96">
        <v>0</v>
      </c>
      <c r="BF34" s="96">
        <v>0</v>
      </c>
      <c r="BG34" s="96">
        <v>5</v>
      </c>
      <c r="BH34" s="96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8.7375293871243098E-2</v>
      </c>
      <c r="DW34" s="24">
        <f t="shared" ca="1" si="21"/>
        <v>44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0.82625484580081487</v>
      </c>
      <c r="EE34" s="24">
        <f t="shared" ca="1" si="2"/>
        <v>9</v>
      </c>
      <c r="EF34" s="25"/>
      <c r="EG34" s="26">
        <v>34</v>
      </c>
      <c r="EH34" s="46">
        <v>4</v>
      </c>
      <c r="EI34" s="27">
        <v>8</v>
      </c>
      <c r="EL34" s="23">
        <f t="shared" ca="1" si="3"/>
        <v>0.1418908472915883</v>
      </c>
      <c r="EM34" s="24">
        <f t="shared" ca="1" si="4"/>
        <v>48</v>
      </c>
      <c r="EN34" s="25"/>
      <c r="EO34" s="26">
        <v>34</v>
      </c>
      <c r="EP34" s="46">
        <v>7</v>
      </c>
      <c r="EQ34" s="27">
        <v>5</v>
      </c>
      <c r="ET34" s="23">
        <f t="shared" ca="1" si="5"/>
        <v>0.91004317591192685</v>
      </c>
      <c r="EU34" s="24">
        <f t="shared" ca="1" si="6"/>
        <v>6</v>
      </c>
      <c r="EV34" s="25"/>
      <c r="EW34" s="26">
        <v>34</v>
      </c>
      <c r="EX34" s="46">
        <v>7</v>
      </c>
      <c r="EY34" s="27">
        <v>5</v>
      </c>
    </row>
    <row r="35" spans="1:155" s="9" customFormat="1" ht="42" customHeight="1" x14ac:dyDescent="0.25">
      <c r="A35" s="42"/>
      <c r="B35" s="97"/>
      <c r="C35" s="98">
        <f t="shared" ca="1" si="44"/>
        <v>4</v>
      </c>
      <c r="D35" s="98">
        <f t="shared" ca="1" si="44"/>
        <v>6</v>
      </c>
      <c r="E35" s="98">
        <f t="shared" ca="1" si="44"/>
        <v>2</v>
      </c>
      <c r="F35" s="98">
        <f t="shared" ca="1" si="44"/>
        <v>1</v>
      </c>
      <c r="G35" s="41"/>
      <c r="H35" s="42"/>
      <c r="I35" s="97"/>
      <c r="J35" s="98">
        <f t="shared" ca="1" si="45"/>
        <v>1</v>
      </c>
      <c r="K35" s="98">
        <f t="shared" ca="1" si="45"/>
        <v>7</v>
      </c>
      <c r="L35" s="98">
        <f t="shared" ca="1" si="45"/>
        <v>0</v>
      </c>
      <c r="M35" s="98">
        <f t="shared" ca="1" si="45"/>
        <v>4</v>
      </c>
      <c r="N35" s="41"/>
      <c r="O35" s="42"/>
      <c r="P35" s="97"/>
      <c r="Q35" s="98">
        <f t="shared" ca="1" si="46"/>
        <v>3</v>
      </c>
      <c r="R35" s="98">
        <f t="shared" ca="1" si="46"/>
        <v>3</v>
      </c>
      <c r="S35" s="98">
        <f t="shared" ca="1" si="46"/>
        <v>1</v>
      </c>
      <c r="T35" s="98">
        <f t="shared" ca="1" si="46"/>
        <v>1</v>
      </c>
      <c r="U35" s="41"/>
      <c r="V35" s="16"/>
      <c r="W35" s="99"/>
      <c r="X35" s="16"/>
      <c r="Y35" s="16"/>
      <c r="Z35" s="16"/>
      <c r="AA35" s="17"/>
      <c r="AB35" s="72"/>
      <c r="AC35" s="203"/>
      <c r="AD35" s="203"/>
      <c r="AE35" s="203"/>
      <c r="AF35" s="203"/>
      <c r="AG35" s="203"/>
      <c r="AH35" s="203"/>
      <c r="AI35" s="26"/>
      <c r="AJ35" s="204"/>
      <c r="AK35" s="205"/>
      <c r="AL35" s="203"/>
      <c r="AM35" s="203"/>
      <c r="AN35" s="203"/>
      <c r="AO35" s="203"/>
      <c r="AP35" s="203"/>
      <c r="AQ35" s="203"/>
      <c r="AT35" s="74"/>
      <c r="AU35" s="83"/>
      <c r="AV35" s="100"/>
      <c r="AW35" s="101">
        <f t="shared" ca="1" si="47"/>
        <v>4</v>
      </c>
      <c r="AX35" s="101">
        <f t="shared" ca="1" si="47"/>
        <v>6</v>
      </c>
      <c r="AY35" s="101">
        <f t="shared" ca="1" si="47"/>
        <v>2</v>
      </c>
      <c r="AZ35" s="101">
        <f t="shared" ca="1" si="47"/>
        <v>1</v>
      </c>
      <c r="BA35" s="85"/>
      <c r="BB35" s="74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0.99911273002613588</v>
      </c>
      <c r="DW35" s="24">
        <f t="shared" ca="1" si="21"/>
        <v>1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0.97392218850859735</v>
      </c>
      <c r="EE35" s="24">
        <f t="shared" ca="1" si="2"/>
        <v>1</v>
      </c>
      <c r="EF35" s="25"/>
      <c r="EG35" s="26">
        <v>35</v>
      </c>
      <c r="EH35" s="46">
        <v>4</v>
      </c>
      <c r="EI35" s="27">
        <v>9</v>
      </c>
      <c r="EL35" s="23">
        <f t="shared" ca="1" si="3"/>
        <v>0.99034816500638034</v>
      </c>
      <c r="EM35" s="24">
        <f t="shared" ca="1" si="4"/>
        <v>2</v>
      </c>
      <c r="EN35" s="25"/>
      <c r="EO35" s="26">
        <v>35</v>
      </c>
      <c r="EP35" s="46">
        <v>7</v>
      </c>
      <c r="EQ35" s="27">
        <v>6</v>
      </c>
      <c r="ET35" s="23">
        <f t="shared" ca="1" si="5"/>
        <v>0.5466648421738971</v>
      </c>
      <c r="EU35" s="24">
        <f t="shared" ca="1" si="6"/>
        <v>26</v>
      </c>
      <c r="EV35" s="25"/>
      <c r="EW35" s="26">
        <v>35</v>
      </c>
      <c r="EX35" s="46">
        <v>7</v>
      </c>
      <c r="EY35" s="27">
        <v>6</v>
      </c>
    </row>
    <row r="36" spans="1:155" s="9" customFormat="1" ht="20.100000000000001" customHeight="1" x14ac:dyDescent="0.25">
      <c r="A36" s="50"/>
      <c r="B36" s="28"/>
      <c r="C36" s="102"/>
      <c r="D36" s="102"/>
      <c r="E36" s="102"/>
      <c r="F36" s="102"/>
      <c r="G36" s="51"/>
      <c r="H36" s="50"/>
      <c r="I36" s="28"/>
      <c r="J36" s="102"/>
      <c r="K36" s="102"/>
      <c r="L36" s="102"/>
      <c r="M36" s="102"/>
      <c r="N36" s="51"/>
      <c r="O36" s="50"/>
      <c r="P36" s="28"/>
      <c r="Q36" s="102"/>
      <c r="R36" s="102"/>
      <c r="S36" s="102"/>
      <c r="T36" s="102"/>
      <c r="U36" s="51"/>
      <c r="V36" s="16"/>
      <c r="W36" s="16"/>
      <c r="X36" s="16"/>
      <c r="Y36" s="16"/>
      <c r="Z36" s="16"/>
      <c r="AA36" s="17"/>
      <c r="AB36" s="72"/>
      <c r="AC36" s="203"/>
      <c r="AD36" s="203"/>
      <c r="AE36" s="203"/>
      <c r="AF36" s="203"/>
      <c r="AG36" s="203"/>
      <c r="AH36" s="203"/>
      <c r="AI36" s="26"/>
      <c r="AJ36" s="204"/>
      <c r="AK36" s="205"/>
      <c r="AL36" s="203"/>
      <c r="AM36" s="203"/>
      <c r="AN36" s="203"/>
      <c r="AO36" s="203"/>
      <c r="AP36" s="203"/>
      <c r="AQ36" s="203"/>
      <c r="AT36" s="74"/>
      <c r="AU36" s="103"/>
      <c r="AV36" s="104"/>
      <c r="AW36" s="28"/>
      <c r="AX36" s="104"/>
      <c r="AY36" s="104"/>
      <c r="AZ36" s="104"/>
      <c r="BA36" s="105"/>
      <c r="BB36" s="74"/>
      <c r="BC36" s="50"/>
      <c r="BD36" s="106"/>
      <c r="BE36" s="28"/>
      <c r="BF36" s="106"/>
      <c r="BG36" s="106"/>
      <c r="BH36" s="106"/>
      <c r="BI36" s="10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0.38529540031149001</v>
      </c>
      <c r="DW36" s="24">
        <f t="shared" ca="1" si="21"/>
        <v>31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0.92519628838144552</v>
      </c>
      <c r="EE36" s="24">
        <f t="shared" ca="1" si="2"/>
        <v>4</v>
      </c>
      <c r="EF36" s="25"/>
      <c r="EG36" s="26">
        <v>36</v>
      </c>
      <c r="EH36" s="46">
        <v>5</v>
      </c>
      <c r="EI36" s="27">
        <v>6</v>
      </c>
      <c r="EL36" s="23">
        <f t="shared" ca="1" si="3"/>
        <v>0.10484240542308465</v>
      </c>
      <c r="EM36" s="24">
        <f t="shared" ca="1" si="4"/>
        <v>50</v>
      </c>
      <c r="EN36" s="25"/>
      <c r="EO36" s="26">
        <v>36</v>
      </c>
      <c r="EP36" s="46">
        <v>7</v>
      </c>
      <c r="EQ36" s="27">
        <v>7</v>
      </c>
      <c r="ET36" s="23">
        <f t="shared" ca="1" si="5"/>
        <v>0.75300633531606209</v>
      </c>
      <c r="EU36" s="24">
        <f t="shared" ca="1" si="6"/>
        <v>11</v>
      </c>
      <c r="EV36" s="25"/>
      <c r="EW36" s="26">
        <v>36</v>
      </c>
      <c r="EX36" s="46">
        <v>7</v>
      </c>
      <c r="EY36" s="27">
        <v>7</v>
      </c>
    </row>
    <row r="37" spans="1:155" s="9" customFormat="1" ht="39.950000000000003" customHeight="1" x14ac:dyDescent="0.25">
      <c r="A37" s="30"/>
      <c r="B37" s="206" t="str">
        <f>B10</f>
        <v>④</v>
      </c>
      <c r="C37" s="80"/>
      <c r="D37" s="33" t="str">
        <f ca="1">$AT19</f>
        <v/>
      </c>
      <c r="E37" s="33" t="str">
        <f ca="1">$AV19</f>
        <v/>
      </c>
      <c r="F37" s="34"/>
      <c r="G37" s="81"/>
      <c r="H37" s="52"/>
      <c r="I37" s="206" t="str">
        <f>I10</f>
        <v>⑤</v>
      </c>
      <c r="J37" s="80"/>
      <c r="K37" s="33" t="str">
        <f ca="1">$AT20</f>
        <v/>
      </c>
      <c r="L37" s="33" t="str">
        <f ca="1">$AV20</f>
        <v/>
      </c>
      <c r="M37" s="34"/>
      <c r="N37" s="36"/>
      <c r="O37" s="52"/>
      <c r="P37" s="206" t="str">
        <f>P10</f>
        <v>⑥</v>
      </c>
      <c r="Q37" s="80"/>
      <c r="R37" s="33" t="str">
        <f ca="1">$AT21</f>
        <v/>
      </c>
      <c r="S37" s="33" t="str">
        <f ca="1">$AV21</f>
        <v/>
      </c>
      <c r="T37" s="34"/>
      <c r="U37" s="35"/>
      <c r="V37" s="16"/>
      <c r="W37" s="16"/>
      <c r="X37" s="16"/>
      <c r="Y37" s="16"/>
      <c r="Z37" s="16"/>
      <c r="AA37" s="17"/>
      <c r="AB37" s="72"/>
      <c r="AC37" s="203"/>
      <c r="AD37" s="203"/>
      <c r="AE37" s="203"/>
      <c r="AF37" s="203"/>
      <c r="AG37" s="203"/>
      <c r="AH37" s="203"/>
      <c r="AI37" s="26"/>
      <c r="AJ37" s="159"/>
      <c r="AK37" s="205"/>
      <c r="AL37" s="203"/>
      <c r="AM37" s="203"/>
      <c r="AN37" s="203"/>
      <c r="AO37" s="203"/>
      <c r="AP37" s="203"/>
      <c r="AQ37" s="203"/>
      <c r="AT37" s="74"/>
      <c r="AU37" s="74"/>
      <c r="AV37" s="74"/>
      <c r="AW37" s="74"/>
      <c r="AX37" s="74"/>
      <c r="AY37" s="74"/>
      <c r="AZ37" s="74"/>
      <c r="BA37" s="74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4"/>
      <c r="BM37" s="108"/>
      <c r="BN37" s="74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0.12975934439327697</v>
      </c>
      <c r="DW37" s="24">
        <f t="shared" ca="1" si="21"/>
        <v>43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0.34209370132801864</v>
      </c>
      <c r="EE37" s="24">
        <f t="shared" ca="1" si="2"/>
        <v>34</v>
      </c>
      <c r="EF37" s="25"/>
      <c r="EG37" s="26">
        <v>37</v>
      </c>
      <c r="EH37" s="46">
        <v>5</v>
      </c>
      <c r="EI37" s="27">
        <v>7</v>
      </c>
      <c r="EL37" s="23">
        <f t="shared" ca="1" si="3"/>
        <v>0.80109701280779122</v>
      </c>
      <c r="EM37" s="24">
        <f t="shared" ca="1" si="4"/>
        <v>13</v>
      </c>
      <c r="EN37" s="25"/>
      <c r="EO37" s="26">
        <v>37</v>
      </c>
      <c r="EP37" s="46">
        <v>8</v>
      </c>
      <c r="EQ37" s="27">
        <v>0</v>
      </c>
      <c r="ET37" s="23">
        <f t="shared" ca="1" si="5"/>
        <v>0.13576524328504957</v>
      </c>
      <c r="EU37" s="24">
        <f t="shared" ca="1" si="6"/>
        <v>45</v>
      </c>
      <c r="EV37" s="25"/>
      <c r="EW37" s="26">
        <v>37</v>
      </c>
      <c r="EX37" s="46">
        <v>8</v>
      </c>
      <c r="EY37" s="27">
        <v>0</v>
      </c>
    </row>
    <row r="38" spans="1:155" s="9" customFormat="1" ht="39.950000000000003" customHeight="1" x14ac:dyDescent="0.25">
      <c r="A38" s="37"/>
      <c r="B38" s="38"/>
      <c r="C38" s="39" t="str">
        <f ca="1">$AS19</f>
        <v>⑥</v>
      </c>
      <c r="D38" s="40" t="str">
        <f ca="1">$AU19</f>
        <v>⑩</v>
      </c>
      <c r="E38" s="40" t="str">
        <f ca="1">$AW19</f>
        <v/>
      </c>
      <c r="F38" s="40" t="str">
        <f ca="1">$AX19</f>
        <v/>
      </c>
      <c r="G38" s="88"/>
      <c r="H38" s="37"/>
      <c r="I38" s="38"/>
      <c r="J38" s="39" t="str">
        <f ca="1">$AS20</f>
        <v>⑥</v>
      </c>
      <c r="K38" s="40" t="str">
        <f ca="1">$AU20</f>
        <v>⑩</v>
      </c>
      <c r="L38" s="40" t="str">
        <f ca="1">$AW20</f>
        <v/>
      </c>
      <c r="M38" s="40" t="str">
        <f ca="1">$AX20</f>
        <v/>
      </c>
      <c r="N38" s="40"/>
      <c r="O38" s="37"/>
      <c r="P38" s="38"/>
      <c r="Q38" s="39" t="str">
        <f ca="1">$AS21</f>
        <v>⑧</v>
      </c>
      <c r="R38" s="40" t="str">
        <f ca="1">$AU21</f>
        <v>⑩</v>
      </c>
      <c r="S38" s="40" t="str">
        <f ca="1">$AW21</f>
        <v/>
      </c>
      <c r="T38" s="40" t="str">
        <f ca="1">$AX21</f>
        <v/>
      </c>
      <c r="U38" s="41"/>
      <c r="V38" s="16"/>
      <c r="W38" s="16"/>
      <c r="X38" s="46"/>
      <c r="Y38" s="16"/>
      <c r="Z38" s="16"/>
      <c r="AA38" s="17"/>
      <c r="AB38" s="72"/>
      <c r="AC38" s="203"/>
      <c r="AD38" s="203"/>
      <c r="AE38" s="203"/>
      <c r="AF38" s="203"/>
      <c r="AG38" s="203"/>
      <c r="AH38" s="203"/>
      <c r="AI38" s="26"/>
      <c r="AJ38" s="159"/>
      <c r="AK38" s="205"/>
      <c r="AL38" s="203"/>
      <c r="AM38" s="203"/>
      <c r="AN38" s="203"/>
      <c r="AO38" s="203"/>
      <c r="AP38" s="203"/>
      <c r="AQ38" s="203"/>
      <c r="AT38" s="74"/>
      <c r="AU38" s="74"/>
      <c r="AV38" s="74"/>
      <c r="AW38" s="74"/>
      <c r="AX38" s="74"/>
      <c r="AY38" s="74"/>
      <c r="AZ38" s="74"/>
      <c r="BA38" s="74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8"/>
      <c r="BM38" s="108"/>
      <c r="BN38" s="108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0.92371069635048575</v>
      </c>
      <c r="DW38" s="24">
        <f t="shared" ca="1" si="21"/>
        <v>4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0.63622737075772973</v>
      </c>
      <c r="EE38" s="24">
        <f t="shared" ca="1" si="2"/>
        <v>16</v>
      </c>
      <c r="EF38" s="16"/>
      <c r="EG38" s="26">
        <v>38</v>
      </c>
      <c r="EH38" s="46">
        <v>5</v>
      </c>
      <c r="EI38" s="27">
        <v>8</v>
      </c>
      <c r="EL38" s="23">
        <f t="shared" ca="1" si="3"/>
        <v>0.97887627037151315</v>
      </c>
      <c r="EM38" s="24">
        <f t="shared" ca="1" si="4"/>
        <v>3</v>
      </c>
      <c r="EN38" s="25"/>
      <c r="EO38" s="26">
        <v>38</v>
      </c>
      <c r="EP38" s="46">
        <v>8</v>
      </c>
      <c r="EQ38" s="27">
        <v>1</v>
      </c>
      <c r="ET38" s="23">
        <f t="shared" ca="1" si="5"/>
        <v>0.66307174024788185</v>
      </c>
      <c r="EU38" s="24">
        <f t="shared" ca="1" si="6"/>
        <v>17</v>
      </c>
      <c r="EV38" s="25"/>
      <c r="EW38" s="26">
        <v>38</v>
      </c>
      <c r="EX38" s="46">
        <v>8</v>
      </c>
      <c r="EY38" s="27">
        <v>1</v>
      </c>
    </row>
    <row r="39" spans="1:155" s="9" customFormat="1" ht="42" customHeight="1" x14ac:dyDescent="0.25">
      <c r="A39" s="42"/>
      <c r="B39" s="16"/>
      <c r="C39" s="43">
        <f t="shared" ref="C39:F41" ca="1" si="48">C12</f>
        <v>7</v>
      </c>
      <c r="D39" s="44">
        <f t="shared" ca="1" si="48"/>
        <v>1</v>
      </c>
      <c r="E39" s="44">
        <f t="shared" ca="1" si="48"/>
        <v>7</v>
      </c>
      <c r="F39" s="44">
        <f t="shared" ca="1" si="48"/>
        <v>6</v>
      </c>
      <c r="G39" s="41"/>
      <c r="H39" s="42"/>
      <c r="I39" s="16"/>
      <c r="J39" s="43">
        <f t="shared" ref="J39:M41" ca="1" si="49">J12</f>
        <v>7</v>
      </c>
      <c r="K39" s="44">
        <f t="shared" ca="1" si="49"/>
        <v>6</v>
      </c>
      <c r="L39" s="44">
        <f t="shared" ca="1" si="49"/>
        <v>3</v>
      </c>
      <c r="M39" s="44">
        <f t="shared" ca="1" si="49"/>
        <v>4</v>
      </c>
      <c r="N39" s="41"/>
      <c r="O39" s="42"/>
      <c r="P39" s="16"/>
      <c r="Q39" s="43">
        <f t="shared" ref="Q39:T41" ca="1" si="50">Q12</f>
        <v>9</v>
      </c>
      <c r="R39" s="44">
        <f t="shared" ca="1" si="50"/>
        <v>2</v>
      </c>
      <c r="S39" s="44">
        <f t="shared" ca="1" si="50"/>
        <v>8</v>
      </c>
      <c r="T39" s="44">
        <f t="shared" ca="1" si="50"/>
        <v>7</v>
      </c>
      <c r="U39" s="41"/>
      <c r="V39" s="16"/>
      <c r="W39" s="16"/>
      <c r="X39" s="46"/>
      <c r="Y39" s="16"/>
      <c r="Z39" s="16"/>
      <c r="AA39" s="17"/>
      <c r="AB39" s="72"/>
      <c r="AC39" s="203"/>
      <c r="AD39" s="203"/>
      <c r="AE39" s="203"/>
      <c r="AF39" s="203"/>
      <c r="AG39" s="203"/>
      <c r="AH39" s="203"/>
      <c r="AI39" s="26"/>
      <c r="AJ39" s="159"/>
      <c r="AK39" s="205"/>
      <c r="AL39" s="203"/>
      <c r="AM39" s="203"/>
      <c r="AN39" s="203"/>
      <c r="AO39" s="203"/>
      <c r="AP39" s="203"/>
      <c r="AQ39" s="203"/>
      <c r="AT39" s="74"/>
      <c r="AU39" s="74"/>
      <c r="AV39" s="74"/>
      <c r="AW39" s="74"/>
      <c r="AX39" s="74"/>
      <c r="AY39" s="74"/>
      <c r="AZ39" s="74"/>
      <c r="BA39" s="74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8"/>
      <c r="BM39" s="108"/>
      <c r="BN39" s="110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0.57886200059212156</v>
      </c>
      <c r="DW39" s="24">
        <f t="shared" ca="1" si="21"/>
        <v>18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0.41782402563873955</v>
      </c>
      <c r="EE39" s="24">
        <f t="shared" ca="1" si="2"/>
        <v>29</v>
      </c>
      <c r="EF39" s="16"/>
      <c r="EG39" s="26">
        <v>39</v>
      </c>
      <c r="EH39" s="46">
        <v>5</v>
      </c>
      <c r="EI39" s="27">
        <v>9</v>
      </c>
      <c r="EL39" s="23">
        <f t="shared" ca="1" si="3"/>
        <v>0.94700299758944873</v>
      </c>
      <c r="EM39" s="24">
        <f t="shared" ca="1" si="4"/>
        <v>6</v>
      </c>
      <c r="EN39" s="25"/>
      <c r="EO39" s="26">
        <v>39</v>
      </c>
      <c r="EP39" s="46">
        <v>8</v>
      </c>
      <c r="EQ39" s="27">
        <v>2</v>
      </c>
      <c r="ET39" s="23">
        <f t="shared" ca="1" si="5"/>
        <v>0.14978720937551793</v>
      </c>
      <c r="EU39" s="24">
        <f t="shared" ca="1" si="6"/>
        <v>43</v>
      </c>
      <c r="EV39" s="25"/>
      <c r="EW39" s="26">
        <v>39</v>
      </c>
      <c r="EX39" s="46">
        <v>8</v>
      </c>
      <c r="EY39" s="27">
        <v>2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4</v>
      </c>
      <c r="D40" s="45">
        <f t="shared" ca="1" si="48"/>
        <v>4</v>
      </c>
      <c r="E40" s="45">
        <f t="shared" ca="1" si="48"/>
        <v>5</v>
      </c>
      <c r="F40" s="45">
        <f t="shared" ca="1" si="48"/>
        <v>2</v>
      </c>
      <c r="G40" s="41"/>
      <c r="H40" s="42"/>
      <c r="I40" s="45" t="str">
        <f>I13</f>
        <v>－</v>
      </c>
      <c r="J40" s="45">
        <f t="shared" ca="1" si="49"/>
        <v>5</v>
      </c>
      <c r="K40" s="45">
        <f t="shared" ca="1" si="49"/>
        <v>8</v>
      </c>
      <c r="L40" s="45">
        <f t="shared" ca="1" si="49"/>
        <v>2</v>
      </c>
      <c r="M40" s="45">
        <f t="shared" ca="1" si="49"/>
        <v>2</v>
      </c>
      <c r="N40" s="41"/>
      <c r="O40" s="42"/>
      <c r="P40" s="45" t="str">
        <f>P13</f>
        <v>－</v>
      </c>
      <c r="Q40" s="45">
        <f t="shared" ca="1" si="50"/>
        <v>6</v>
      </c>
      <c r="R40" s="45">
        <f t="shared" ca="1" si="50"/>
        <v>7</v>
      </c>
      <c r="S40" s="45">
        <f t="shared" ca="1" si="50"/>
        <v>1</v>
      </c>
      <c r="T40" s="45">
        <f t="shared" ca="1" si="50"/>
        <v>2</v>
      </c>
      <c r="U40" s="41"/>
      <c r="V40" s="16"/>
      <c r="W40" s="16"/>
      <c r="X40" s="109"/>
      <c r="Y40" s="16"/>
      <c r="Z40" s="16"/>
      <c r="AA40" s="17"/>
      <c r="AB40" s="72"/>
      <c r="AC40" s="203"/>
      <c r="AD40" s="203"/>
      <c r="AE40" s="203"/>
      <c r="AF40" s="203"/>
      <c r="AG40" s="203"/>
      <c r="AH40" s="203"/>
      <c r="AI40" s="26"/>
      <c r="AJ40" s="159"/>
      <c r="AK40" s="205"/>
      <c r="AL40" s="203"/>
      <c r="AM40" s="203"/>
      <c r="AN40" s="203"/>
      <c r="AO40" s="203"/>
      <c r="AP40" s="203"/>
      <c r="AQ40" s="203"/>
      <c r="AT40" s="74"/>
      <c r="AU40" s="74"/>
      <c r="AV40" s="74"/>
      <c r="AW40" s="74"/>
      <c r="AX40" s="74"/>
      <c r="AY40" s="74"/>
      <c r="AZ40" s="74"/>
      <c r="BA40" s="74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3"/>
      <c r="BM40" s="93"/>
      <c r="BN40" s="93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0.55950417158351651</v>
      </c>
      <c r="DW40" s="24">
        <f t="shared" ca="1" si="21"/>
        <v>19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0.32919338168243195</v>
      </c>
      <c r="EE40" s="24">
        <f t="shared" ca="1" si="2"/>
        <v>35</v>
      </c>
      <c r="EF40" s="16"/>
      <c r="EG40" s="26">
        <v>40</v>
      </c>
      <c r="EH40" s="46">
        <v>6</v>
      </c>
      <c r="EI40" s="27">
        <v>7</v>
      </c>
      <c r="EL40" s="23">
        <f t="shared" ca="1" si="3"/>
        <v>3.6022564669572543E-2</v>
      </c>
      <c r="EM40" s="24">
        <f t="shared" ca="1" si="4"/>
        <v>53</v>
      </c>
      <c r="EN40" s="25"/>
      <c r="EO40" s="26">
        <v>40</v>
      </c>
      <c r="EP40" s="46">
        <v>8</v>
      </c>
      <c r="EQ40" s="27">
        <v>3</v>
      </c>
      <c r="ET40" s="23">
        <f t="shared" ca="1" si="5"/>
        <v>0.13453823684726485</v>
      </c>
      <c r="EU40" s="24">
        <f t="shared" ca="1" si="6"/>
        <v>46</v>
      </c>
      <c r="EV40" s="25"/>
      <c r="EW40" s="26">
        <v>40</v>
      </c>
      <c r="EX40" s="46">
        <v>8</v>
      </c>
      <c r="EY40" s="27">
        <v>3</v>
      </c>
    </row>
    <row r="41" spans="1:155" s="9" customFormat="1" ht="42" customHeight="1" x14ac:dyDescent="0.3">
      <c r="A41" s="42"/>
      <c r="B41" s="97"/>
      <c r="C41" s="98">
        <f t="shared" ca="1" si="48"/>
        <v>2</v>
      </c>
      <c r="D41" s="98">
        <f t="shared" ca="1" si="48"/>
        <v>7</v>
      </c>
      <c r="E41" s="98">
        <f t="shared" ca="1" si="48"/>
        <v>2</v>
      </c>
      <c r="F41" s="98">
        <f t="shared" ca="1" si="48"/>
        <v>4</v>
      </c>
      <c r="G41" s="41"/>
      <c r="H41" s="42"/>
      <c r="I41" s="97"/>
      <c r="J41" s="98">
        <f t="shared" ca="1" si="49"/>
        <v>1</v>
      </c>
      <c r="K41" s="98">
        <f t="shared" ca="1" si="49"/>
        <v>8</v>
      </c>
      <c r="L41" s="98">
        <f t="shared" ca="1" si="49"/>
        <v>1</v>
      </c>
      <c r="M41" s="98">
        <f t="shared" ca="1" si="49"/>
        <v>2</v>
      </c>
      <c r="N41" s="41"/>
      <c r="O41" s="42"/>
      <c r="P41" s="97"/>
      <c r="Q41" s="98">
        <f t="shared" ca="1" si="50"/>
        <v>2</v>
      </c>
      <c r="R41" s="98">
        <f t="shared" ca="1" si="50"/>
        <v>5</v>
      </c>
      <c r="S41" s="98">
        <f t="shared" ca="1" si="50"/>
        <v>7</v>
      </c>
      <c r="T41" s="98">
        <f t="shared" ca="1" si="50"/>
        <v>5</v>
      </c>
      <c r="U41" s="41"/>
      <c r="V41" s="16"/>
      <c r="W41" s="16"/>
      <c r="X41" s="16"/>
      <c r="Y41" s="16"/>
      <c r="Z41" s="16"/>
      <c r="AA41" s="17"/>
      <c r="AB41" s="111"/>
      <c r="AC41" s="112"/>
      <c r="AD41" s="112"/>
      <c r="AE41" s="112"/>
      <c r="AF41" s="112"/>
      <c r="AG41" s="113"/>
      <c r="AH41" s="114"/>
      <c r="AI41" s="112"/>
      <c r="AJ41" s="115" t="s">
        <v>97</v>
      </c>
      <c r="AK41" s="74"/>
      <c r="AL41" s="74"/>
      <c r="AM41" s="2"/>
      <c r="AN41" s="115" t="s">
        <v>98</v>
      </c>
      <c r="AO41" s="74"/>
      <c r="AP41" s="74"/>
      <c r="AQ41" s="74"/>
      <c r="AR41" s="112"/>
      <c r="AS41" s="115" t="s">
        <v>99</v>
      </c>
      <c r="AT41" s="74"/>
      <c r="AU41" s="74"/>
      <c r="AV41" s="112"/>
      <c r="AW41" s="74"/>
      <c r="AX41" s="115" t="s">
        <v>100</v>
      </c>
      <c r="AY41" s="74"/>
      <c r="AZ41" s="112"/>
      <c r="BA41" s="74"/>
      <c r="BB41" s="74"/>
      <c r="BC41" s="115" t="s">
        <v>101</v>
      </c>
      <c r="BD41" s="74"/>
      <c r="BE41" s="74"/>
      <c r="BF41" s="74"/>
      <c r="BG41" s="74"/>
      <c r="BH41" s="74"/>
      <c r="BI41" s="74"/>
      <c r="BJ41" s="116" t="s">
        <v>102</v>
      </c>
      <c r="BK41" s="74"/>
      <c r="BL41" s="46"/>
      <c r="BM41" s="74"/>
      <c r="BN41" s="46"/>
      <c r="BO41" s="112"/>
      <c r="BP41" s="74"/>
      <c r="BQ41" s="74"/>
      <c r="BR41" s="116" t="s">
        <v>103</v>
      </c>
      <c r="BS41" s="74"/>
      <c r="BT41" s="74"/>
      <c r="BU41" s="112"/>
      <c r="BV41" s="74"/>
      <c r="BW41" s="116" t="s">
        <v>104</v>
      </c>
      <c r="BX41" s="74"/>
      <c r="BY41" s="74"/>
      <c r="BZ41" s="74"/>
      <c r="CA41" s="74"/>
      <c r="CE41" s="116" t="s">
        <v>105</v>
      </c>
      <c r="CJ41" s="116" t="s">
        <v>106</v>
      </c>
      <c r="CR41" s="116" t="s">
        <v>107</v>
      </c>
      <c r="DT41" s="74"/>
      <c r="DU41" s="74"/>
      <c r="DV41" s="23">
        <f t="shared" ca="1" si="0"/>
        <v>0.33964159069458155</v>
      </c>
      <c r="DW41" s="24">
        <f t="shared" ca="1" si="21"/>
        <v>33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0.48652049871861824</v>
      </c>
      <c r="EE41" s="24">
        <f t="shared" ca="1" si="2"/>
        <v>25</v>
      </c>
      <c r="EF41" s="16"/>
      <c r="EG41" s="26">
        <v>41</v>
      </c>
      <c r="EH41" s="46">
        <v>6</v>
      </c>
      <c r="EI41" s="27">
        <v>8</v>
      </c>
      <c r="EL41" s="23">
        <f t="shared" ca="1" si="3"/>
        <v>0.99543189313016711</v>
      </c>
      <c r="EM41" s="24">
        <f t="shared" ca="1" si="4"/>
        <v>1</v>
      </c>
      <c r="EN41" s="25"/>
      <c r="EO41" s="26">
        <v>41</v>
      </c>
      <c r="EP41" s="46">
        <v>8</v>
      </c>
      <c r="EQ41" s="27">
        <v>4</v>
      </c>
      <c r="ET41" s="23">
        <f t="shared" ca="1" si="5"/>
        <v>0.85375650747752718</v>
      </c>
      <c r="EU41" s="24">
        <f t="shared" ca="1" si="6"/>
        <v>8</v>
      </c>
      <c r="EV41" s="25"/>
      <c r="EW41" s="26">
        <v>41</v>
      </c>
      <c r="EX41" s="46">
        <v>8</v>
      </c>
      <c r="EY41" s="27">
        <v>4</v>
      </c>
    </row>
    <row r="42" spans="1:155" s="9" customFormat="1" ht="20.100000000000001" customHeight="1" thickBot="1" x14ac:dyDescent="0.3">
      <c r="A42" s="50"/>
      <c r="B42" s="28"/>
      <c r="C42" s="102"/>
      <c r="D42" s="102"/>
      <c r="E42" s="102"/>
      <c r="F42" s="102"/>
      <c r="G42" s="51"/>
      <c r="H42" s="50"/>
      <c r="I42" s="28"/>
      <c r="J42" s="102"/>
      <c r="K42" s="102"/>
      <c r="L42" s="102"/>
      <c r="M42" s="102"/>
      <c r="N42" s="51"/>
      <c r="O42" s="50"/>
      <c r="P42" s="28"/>
      <c r="Q42" s="102"/>
      <c r="R42" s="102"/>
      <c r="S42" s="102"/>
      <c r="T42" s="102"/>
      <c r="U42" s="51"/>
      <c r="V42" s="16"/>
      <c r="W42" s="16"/>
      <c r="X42" s="117"/>
      <c r="Y42" s="16"/>
      <c r="Z42" s="16"/>
      <c r="AA42" s="17"/>
      <c r="AB42" s="118" t="s">
        <v>108</v>
      </c>
      <c r="AC42" s="108" t="s">
        <v>109</v>
      </c>
      <c r="AD42" s="108" t="s">
        <v>104</v>
      </c>
      <c r="AE42" s="108" t="s">
        <v>99</v>
      </c>
      <c r="AF42" s="108" t="s">
        <v>110</v>
      </c>
      <c r="AG42" s="119" t="s">
        <v>101</v>
      </c>
      <c r="AH42" s="120"/>
      <c r="AI42" s="120"/>
      <c r="AJ42" s="121"/>
      <c r="AK42" s="121"/>
      <c r="AL42" s="121"/>
      <c r="AM42" s="119"/>
      <c r="AN42" s="121"/>
      <c r="AO42" s="121"/>
      <c r="AP42" s="121"/>
      <c r="AQ42" s="121"/>
      <c r="AR42" s="120"/>
      <c r="AS42" s="74"/>
      <c r="AT42" s="122"/>
      <c r="AU42" s="74"/>
      <c r="AV42" s="123"/>
      <c r="AW42" s="124"/>
      <c r="AX42" s="124"/>
      <c r="AY42" s="125"/>
      <c r="AZ42" s="123"/>
      <c r="BA42" s="123"/>
      <c r="BB42" s="123"/>
      <c r="BC42" s="124"/>
      <c r="BD42" s="125"/>
      <c r="BE42" s="124"/>
      <c r="BF42" s="123"/>
      <c r="BG42" s="74"/>
      <c r="BH42" s="119" t="s">
        <v>111</v>
      </c>
      <c r="BI42" s="121" t="s">
        <v>63</v>
      </c>
      <c r="BJ42" s="121" t="s">
        <v>95</v>
      </c>
      <c r="BK42" s="121"/>
      <c r="BL42" s="74"/>
      <c r="BM42" s="119" t="s">
        <v>96</v>
      </c>
      <c r="BN42" s="121" t="s">
        <v>95</v>
      </c>
      <c r="BO42" s="121" t="s">
        <v>95</v>
      </c>
      <c r="BP42" s="74"/>
      <c r="BQ42" s="122"/>
      <c r="BR42" s="122"/>
      <c r="BS42" s="119" t="s">
        <v>112</v>
      </c>
      <c r="BT42" s="119"/>
      <c r="BU42" s="74"/>
      <c r="BV42" s="74"/>
      <c r="BW42" s="120"/>
      <c r="BX42" s="120"/>
      <c r="BY42" s="120"/>
      <c r="BZ42" s="120"/>
      <c r="CA42" s="120"/>
      <c r="DO42" s="16"/>
      <c r="DP42" s="16"/>
      <c r="DQ42" s="16"/>
      <c r="DT42" s="120"/>
      <c r="DU42" s="120"/>
      <c r="DV42" s="23">
        <f t="shared" ca="1" si="0"/>
        <v>0.94744305624231862</v>
      </c>
      <c r="DW42" s="24">
        <f t="shared" ca="1" si="21"/>
        <v>2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0.61052145125308022</v>
      </c>
      <c r="EE42" s="24">
        <f t="shared" ca="1" si="2"/>
        <v>18</v>
      </c>
      <c r="EF42" s="16"/>
      <c r="EG42" s="26">
        <v>42</v>
      </c>
      <c r="EH42" s="46">
        <v>6</v>
      </c>
      <c r="EI42" s="27">
        <v>9</v>
      </c>
      <c r="EL42" s="23">
        <f t="shared" ca="1" si="3"/>
        <v>0.50328201837799247</v>
      </c>
      <c r="EM42" s="24">
        <f t="shared" ca="1" si="4"/>
        <v>28</v>
      </c>
      <c r="EN42" s="25"/>
      <c r="EO42" s="26">
        <v>42</v>
      </c>
      <c r="EP42" s="46">
        <v>8</v>
      </c>
      <c r="EQ42" s="27">
        <v>5</v>
      </c>
      <c r="ET42" s="23">
        <f t="shared" ca="1" si="5"/>
        <v>5.3682923002362881E-2</v>
      </c>
      <c r="EU42" s="24">
        <f t="shared" ca="1" si="6"/>
        <v>49</v>
      </c>
      <c r="EV42" s="25"/>
      <c r="EW42" s="26">
        <v>42</v>
      </c>
      <c r="EX42" s="46">
        <v>8</v>
      </c>
      <c r="EY42" s="27">
        <v>5</v>
      </c>
    </row>
    <row r="43" spans="1:155" s="9" customFormat="1" ht="39.950000000000003" customHeight="1" thickBot="1" x14ac:dyDescent="0.3">
      <c r="A43" s="30"/>
      <c r="B43" s="206" t="str">
        <f>B16</f>
        <v>⑦</v>
      </c>
      <c r="C43" s="80"/>
      <c r="D43" s="33" t="str">
        <f ca="1">$AT22</f>
        <v/>
      </c>
      <c r="E43" s="33" t="str">
        <f ca="1">$AV22</f>
        <v/>
      </c>
      <c r="F43" s="34"/>
      <c r="G43" s="81"/>
      <c r="H43" s="52"/>
      <c r="I43" s="206" t="str">
        <f>I16</f>
        <v>⑧</v>
      </c>
      <c r="J43" s="80"/>
      <c r="K43" s="33" t="str">
        <f ca="1">$AT23</f>
        <v/>
      </c>
      <c r="L43" s="33" t="str">
        <f ca="1">$AV23</f>
        <v/>
      </c>
      <c r="M43" s="34"/>
      <c r="N43" s="36"/>
      <c r="O43" s="52"/>
      <c r="P43" s="206" t="str">
        <f>P16</f>
        <v>⑨</v>
      </c>
      <c r="Q43" s="80"/>
      <c r="R43" s="33" t="str">
        <f ca="1">$AT24</f>
        <v/>
      </c>
      <c r="S43" s="33" t="str">
        <f ca="1">$AV24</f>
        <v/>
      </c>
      <c r="T43" s="34"/>
      <c r="U43" s="35"/>
      <c r="V43" s="16"/>
      <c r="W43" s="16"/>
      <c r="X43" s="126"/>
      <c r="Y43" s="46" t="s">
        <v>113</v>
      </c>
      <c r="Z43" s="16"/>
      <c r="AA43" s="17"/>
      <c r="AB43" s="127" t="s">
        <v>114</v>
      </c>
      <c r="AC43" s="128" t="str">
        <f ca="1">AJ43</f>
        <v>OK</v>
      </c>
      <c r="AD43" s="128" t="str">
        <f ca="1">AN43</f>
        <v>NO</v>
      </c>
      <c r="AE43" s="128" t="str">
        <f ca="1">AS43</f>
        <v>NO</v>
      </c>
      <c r="AF43" s="128" t="str">
        <f ca="1">AX43</f>
        <v>NO</v>
      </c>
      <c r="AG43" s="128" t="str">
        <f ca="1">BC43</f>
        <v>NO</v>
      </c>
      <c r="AH43" s="2"/>
      <c r="AI43" s="74" t="s">
        <v>116</v>
      </c>
      <c r="AJ43" s="129" t="str">
        <f ca="1">IF(AND(AL43="OK",AK43="OK"),"OK","NO")</f>
        <v>OK</v>
      </c>
      <c r="AK43" s="130" t="str">
        <f ca="1">IF(CV43&lt;&gt;0,"OK","NO")</f>
        <v>OK</v>
      </c>
      <c r="AL43" s="131" t="str">
        <f ca="1">IF(CZ43="OK","OK","NO")</f>
        <v>OK</v>
      </c>
      <c r="AN43" s="129" t="str">
        <f ca="1">IF(AND(AO43="OK",AP43="OK",AQ43="OK"),"OK","NO")</f>
        <v>NO</v>
      </c>
      <c r="AO43" s="130" t="str">
        <f ca="1">IF(DI43&lt;0,"OK","")</f>
        <v/>
      </c>
      <c r="AP43" s="130" t="str">
        <f ca="1">IF(DA43=0,"OK","NO")</f>
        <v>NO</v>
      </c>
      <c r="AQ43" s="131" t="str">
        <f ca="1">IF(CZ43="OK","OK","NO")</f>
        <v>OK</v>
      </c>
      <c r="AS43" s="129" t="str">
        <f ca="1">IF(AND(AU43="OK",AT43="OK"),"OK","NO")</f>
        <v>NO</v>
      </c>
      <c r="AT43" s="130" t="str">
        <f ca="1">IF(DA43&lt;&gt;0,"OK","NO")</f>
        <v>OK</v>
      </c>
      <c r="AU43" s="131" t="str">
        <f ca="1">IF(DE43="OK","OK","NO")</f>
        <v>NO</v>
      </c>
      <c r="AX43" s="129" t="str">
        <f ca="1">IF(AND(AY43="OK",AZ43="OK",BA43="OK"),"OK","NO")</f>
        <v>NO</v>
      </c>
      <c r="AY43" s="130" t="str">
        <f ca="1">IF(DK43&lt;DL43,"OK","NO")</f>
        <v>NO</v>
      </c>
      <c r="AZ43" s="130" t="str">
        <f ca="1">IF(DF43=0,"OK","NO")</f>
        <v>NO</v>
      </c>
      <c r="BA43" s="131" t="str">
        <f ca="1">IF(DI43&lt;0,"OK","")</f>
        <v/>
      </c>
      <c r="BC43" s="129" t="str">
        <f ca="1">IF(AND(BE43="OK",BD43="OK"),"OK","NO")</f>
        <v>NO</v>
      </c>
      <c r="BD43" s="130" t="str">
        <f ca="1">IF(DF43&lt;&gt;0,"OK","NO")</f>
        <v>OK</v>
      </c>
      <c r="BE43" s="131" t="str">
        <f ca="1">IF(DK43&lt;DL43,"OK","NO")</f>
        <v>NO</v>
      </c>
      <c r="BG43" s="74" t="s">
        <v>10</v>
      </c>
      <c r="BH43" s="132"/>
      <c r="BI43" s="133"/>
      <c r="BJ43" s="134">
        <f ca="1">IF(BO43&lt;&gt;"",BO43,IF(BM43&lt;&gt;"",BM43,IF(BL43&lt;&gt;"",BL43,IF(BK43&lt;&gt;"",BK43,""))))</f>
        <v>8</v>
      </c>
      <c r="BK43" s="135" t="str">
        <f>IF(CU43="OK",10,"")</f>
        <v/>
      </c>
      <c r="BL43" s="135">
        <f ca="1">IF(CZ43="OK",CV43-1,"")</f>
        <v>8</v>
      </c>
      <c r="BM43" s="136" t="str">
        <f ca="1">IF(AND(BN43="OK",CZ43="OK"),10,"")</f>
        <v/>
      </c>
      <c r="BN43" s="137" t="str">
        <f ca="1">IF(CV43=CW43,"OK","")</f>
        <v/>
      </c>
      <c r="BO43" s="136" t="str">
        <f ca="1">IF(AND(BP43=0,CY43&lt;0),10,"")</f>
        <v/>
      </c>
      <c r="BP43" s="137" t="str">
        <f ca="1">IF(CV43=0,0,"")</f>
        <v/>
      </c>
      <c r="BQ43" s="138"/>
      <c r="BR43" s="139" t="str">
        <f ca="1">IF(BU43&lt;&gt;"",BU43,IF(BT43&lt;&gt;"",BT43,BS43))</f>
        <v/>
      </c>
      <c r="BS43" s="140" t="str">
        <f ca="1">IF(BW43=10,"",IF(DD43&lt;0,10,""))</f>
        <v/>
      </c>
      <c r="BT43" s="141" t="str">
        <f ca="1">IF(AND(DA43=DB43,DE43="OK"),10,"")</f>
        <v/>
      </c>
      <c r="BU43" s="142" t="str">
        <f ca="1">IF(AND(DA43=0,DE43="OK"),9,"")</f>
        <v/>
      </c>
      <c r="BW43" s="134">
        <f ca="1">IF(CB43&lt;&gt;"",CB43,IF(BZ43&lt;&gt;"",BZ43,IF(BY43&lt;&gt;"",BY43,IF(BX43&lt;&gt;"",BX43,""))))</f>
        <v>10</v>
      </c>
      <c r="BX43" s="135">
        <f ca="1">IF(CZ43="OK",10,"")</f>
        <v>10</v>
      </c>
      <c r="BY43" s="135" t="str">
        <f ca="1">IF(DE43="OK",DA43-1,"")</f>
        <v/>
      </c>
      <c r="BZ43" s="136" t="str">
        <f ca="1">IF(AND(CA43="OK",DE43="OK"),DA43-1,"")</f>
        <v/>
      </c>
      <c r="CA43" s="137" t="str">
        <f ca="1">IF(DA43=DB43,"OK","")</f>
        <v/>
      </c>
      <c r="CB43" s="136" t="str">
        <f ca="1">IF(AND(CC43=0,DD43&lt;0),10,"")</f>
        <v/>
      </c>
      <c r="CC43" s="137" t="str">
        <f ca="1">IF(DA43=0,0,"")</f>
        <v/>
      </c>
      <c r="CE43" s="134" t="str">
        <f ca="1">IF(CH43&lt;&gt;"",CH43,IF(CG43&lt;&gt;"",CG43,CF43))</f>
        <v/>
      </c>
      <c r="CF43" s="140" t="str">
        <f ca="1">IF(CJ43=10,"",IF(DI43&lt;0,10,""))</f>
        <v/>
      </c>
      <c r="CG43" s="143" t="str">
        <f ca="1">IF(AND(DF43=DG43,DJ43="OK"),10,"")</f>
        <v/>
      </c>
      <c r="CH43" s="142" t="str">
        <f ca="1">IF(AND(DF43=0,DJ43="OK"),9,"")</f>
        <v/>
      </c>
      <c r="CI43" s="144"/>
      <c r="CJ43" s="134" t="str">
        <f ca="1">IF(CO43&lt;&gt;"",CO43,IF(CM43&lt;&gt;"",CM43,IF(CL43&lt;&gt;"",CL43,IF(CK43&lt;&gt;"",CK43,""))))</f>
        <v/>
      </c>
      <c r="CK43" s="135" t="str">
        <f ca="1">IF(DE43="OK",10,"")</f>
        <v/>
      </c>
      <c r="CL43" s="135" t="str">
        <f ca="1">IF(DJ43="OK",DF43-1,"")</f>
        <v/>
      </c>
      <c r="CM43" s="136" t="str">
        <f ca="1">IF(AND(CN43="OK",DJ43="OK"),DF43-1,"")</f>
        <v/>
      </c>
      <c r="CN43" s="137" t="str">
        <f ca="1">IF(DF43=DG43,"OK","")</f>
        <v/>
      </c>
      <c r="CO43" s="136" t="str">
        <f ca="1">IF(AND(CP43=0,DI43&lt;0),10,"")</f>
        <v/>
      </c>
      <c r="CP43" s="137" t="str">
        <f ca="1">IF(DF43=0,0,"")</f>
        <v/>
      </c>
      <c r="CQ43" s="110"/>
      <c r="CR43" s="145" t="str">
        <f ca="1">IF(DM43&lt;0,10,"")</f>
        <v/>
      </c>
      <c r="CS43" s="146"/>
      <c r="CT43" s="147"/>
      <c r="CU43" s="148"/>
      <c r="CV43" s="136">
        <f t="shared" ref="CV43:CV54" ca="1" si="51">AC2</f>
        <v>9</v>
      </c>
      <c r="CW43" s="141">
        <f t="shared" ref="CW43:CW54" ca="1" si="52">AH2</f>
        <v>4</v>
      </c>
      <c r="CX43" s="142">
        <f ca="1">CV43-CW43</f>
        <v>5</v>
      </c>
      <c r="CY43" s="137">
        <f ca="1">IF(CZ43="OK",CX43-1,CX43)</f>
        <v>4</v>
      </c>
      <c r="CZ43" s="149" t="str">
        <f ca="1">IF(DD43&lt;0,"OK","")</f>
        <v>OK</v>
      </c>
      <c r="DA43" s="150">
        <f t="shared" ref="DA43:DA54" ca="1" si="53">AD2</f>
        <v>3</v>
      </c>
      <c r="DB43" s="141">
        <f t="shared" ref="DB43:DB54" ca="1" si="54">AI2</f>
        <v>7</v>
      </c>
      <c r="DC43" s="142">
        <f ca="1">DA43-DB43</f>
        <v>-4</v>
      </c>
      <c r="DD43" s="137">
        <f ca="1">IF(DE43="OK",DC43-1,DC43)</f>
        <v>-4</v>
      </c>
      <c r="DE43" s="151" t="str">
        <f ca="1">IF(DI43&lt;0,"OK","")</f>
        <v/>
      </c>
      <c r="DF43" s="152">
        <f ca="1">AE2</f>
        <v>3</v>
      </c>
      <c r="DG43" s="153">
        <f t="shared" ref="DG43:DG54" ca="1" si="55">AJ2</f>
        <v>1</v>
      </c>
      <c r="DH43" s="140">
        <f ca="1">DF43-DG43</f>
        <v>2</v>
      </c>
      <c r="DI43" s="154">
        <f ca="1">IF(DJ43="OK",DH43-1,DH43)</f>
        <v>2</v>
      </c>
      <c r="DJ43" s="149" t="str">
        <f ca="1">IF(DM43&lt;0,"OK","")</f>
        <v/>
      </c>
      <c r="DK43" s="150">
        <f t="shared" ref="DK43:DK54" ca="1" si="56">AF2</f>
        <v>8</v>
      </c>
      <c r="DL43" s="141">
        <f t="shared" ref="DL43:DL54" ca="1" si="57">AK2</f>
        <v>7</v>
      </c>
      <c r="DM43" s="142">
        <f ca="1">DK43-DL43</f>
        <v>1</v>
      </c>
      <c r="DO43" s="155">
        <v>0</v>
      </c>
      <c r="DP43" s="156" t="s">
        <v>73</v>
      </c>
      <c r="DQ43" s="156" t="s">
        <v>117</v>
      </c>
      <c r="DT43" s="157"/>
      <c r="DU43" s="157"/>
      <c r="DV43" s="23">
        <f t="shared" ca="1" si="0"/>
        <v>0.60750147504295304</v>
      </c>
      <c r="DW43" s="24">
        <f t="shared" ca="1" si="21"/>
        <v>16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0.5310786517181959</v>
      </c>
      <c r="EE43" s="24">
        <f t="shared" ca="1" si="2"/>
        <v>21</v>
      </c>
      <c r="EF43" s="16"/>
      <c r="EG43" s="26">
        <v>43</v>
      </c>
      <c r="EH43" s="46">
        <v>7</v>
      </c>
      <c r="EI43" s="27">
        <v>8</v>
      </c>
      <c r="EL43" s="23">
        <f t="shared" ca="1" si="3"/>
        <v>0.81951495821281739</v>
      </c>
      <c r="EM43" s="24">
        <f t="shared" ca="1" si="4"/>
        <v>10</v>
      </c>
      <c r="EN43" s="25"/>
      <c r="EO43" s="26">
        <v>43</v>
      </c>
      <c r="EP43" s="46">
        <v>8</v>
      </c>
      <c r="EQ43" s="27">
        <v>6</v>
      </c>
      <c r="ET43" s="23">
        <f t="shared" ca="1" si="5"/>
        <v>0.57143571442259644</v>
      </c>
      <c r="EU43" s="24">
        <f t="shared" ca="1" si="6"/>
        <v>23</v>
      </c>
      <c r="EV43" s="25"/>
      <c r="EW43" s="26">
        <v>43</v>
      </c>
      <c r="EX43" s="46">
        <v>8</v>
      </c>
      <c r="EY43" s="27">
        <v>6</v>
      </c>
    </row>
    <row r="44" spans="1:155" s="9" customFormat="1" ht="39.950000000000003" customHeight="1" thickBot="1" x14ac:dyDescent="0.3">
      <c r="A44" s="37"/>
      <c r="B44" s="38"/>
      <c r="C44" s="39" t="str">
        <f ca="1">$AS22</f>
        <v>④</v>
      </c>
      <c r="D44" s="40" t="str">
        <f ca="1">$AU22</f>
        <v>⑩</v>
      </c>
      <c r="E44" s="40" t="str">
        <f ca="1">$AW22</f>
        <v/>
      </c>
      <c r="F44" s="40" t="str">
        <f ca="1">$AX22</f>
        <v/>
      </c>
      <c r="G44" s="88"/>
      <c r="H44" s="37"/>
      <c r="I44" s="38"/>
      <c r="J44" s="39" t="str">
        <f ca="1">$AS23</f>
        <v>③</v>
      </c>
      <c r="K44" s="40" t="str">
        <f ca="1">$AU23</f>
        <v>⑩</v>
      </c>
      <c r="L44" s="40" t="str">
        <f ca="1">$AW23</f>
        <v/>
      </c>
      <c r="M44" s="40" t="str">
        <f ca="1">$AX23</f>
        <v/>
      </c>
      <c r="N44" s="40"/>
      <c r="O44" s="37"/>
      <c r="P44" s="38"/>
      <c r="Q44" s="39" t="str">
        <f ca="1">$AS24</f>
        <v>④</v>
      </c>
      <c r="R44" s="40" t="str">
        <f ca="1">$AU24</f>
        <v>⑩</v>
      </c>
      <c r="S44" s="40" t="str">
        <f ca="1">$AW24</f>
        <v/>
      </c>
      <c r="T44" s="40" t="str">
        <f ca="1">$AX24</f>
        <v/>
      </c>
      <c r="U44" s="41"/>
      <c r="V44" s="16"/>
      <c r="W44" s="16"/>
      <c r="X44" s="126"/>
      <c r="Y44" s="46" t="s">
        <v>118</v>
      </c>
      <c r="Z44" s="16"/>
      <c r="AA44" s="17"/>
      <c r="AB44" s="127" t="s">
        <v>119</v>
      </c>
      <c r="AC44" s="128" t="str">
        <f t="shared" ref="AC44:AC54" ca="1" si="58">AJ44</f>
        <v>OK</v>
      </c>
      <c r="AD44" s="128" t="str">
        <f t="shared" ref="AD44:AD54" ca="1" si="59">AN44</f>
        <v>NO</v>
      </c>
      <c r="AE44" s="128" t="str">
        <f t="shared" ref="AE44:AE54" ca="1" si="60">AS44</f>
        <v>NO</v>
      </c>
      <c r="AF44" s="128" t="str">
        <f t="shared" ref="AF44:AF54" ca="1" si="61">AX44</f>
        <v>NO</v>
      </c>
      <c r="AG44" s="128" t="str">
        <f t="shared" ref="AG44:AG54" ca="1" si="62">BC44</f>
        <v>NO</v>
      </c>
      <c r="AH44" s="70"/>
      <c r="AJ44" s="129" t="str">
        <f t="shared" ref="AJ44:AJ54" ca="1" si="63">IF(AND(AL44="OK",AK44="OK"),"OK","NO")</f>
        <v>OK</v>
      </c>
      <c r="AK44" s="130" t="str">
        <f t="shared" ref="AK44:AK54" ca="1" si="64">IF(CV44&lt;&gt;0,"OK","NO")</f>
        <v>OK</v>
      </c>
      <c r="AL44" s="131" t="str">
        <f t="shared" ref="AL44:AL54" ca="1" si="65">IF(CZ44="OK","OK","NO")</f>
        <v>OK</v>
      </c>
      <c r="AN44" s="129" t="str">
        <f t="shared" ref="AN44:AN54" ca="1" si="66">IF(AND(AO44="OK",AP44="OK",AQ44="OK"),"OK","NO")</f>
        <v>NO</v>
      </c>
      <c r="AO44" s="130" t="str">
        <f t="shared" ref="AO44:AO54" ca="1" si="67">IF(DI44&lt;0,"OK","")</f>
        <v/>
      </c>
      <c r="AP44" s="130" t="str">
        <f t="shared" ref="AP44:AP54" ca="1" si="68">IF(DA44=0,"OK","NO")</f>
        <v>NO</v>
      </c>
      <c r="AQ44" s="131" t="str">
        <f t="shared" ref="AQ44:AQ54" ca="1" si="69">IF(CZ44="OK","OK","NO")</f>
        <v>OK</v>
      </c>
      <c r="AS44" s="129" t="str">
        <f t="shared" ref="AS44:AS54" ca="1" si="70">IF(AND(AU44="OK",AT44="OK"),"OK","NO")</f>
        <v>NO</v>
      </c>
      <c r="AT44" s="130" t="str">
        <f t="shared" ref="AT44:AT54" ca="1" si="71">IF(DA44&lt;&gt;0,"OK","NO")</f>
        <v>OK</v>
      </c>
      <c r="AU44" s="131" t="str">
        <f t="shared" ref="AU44:AU54" ca="1" si="72">IF(DE44="OK","OK","NO")</f>
        <v>NO</v>
      </c>
      <c r="AX44" s="129" t="str">
        <f t="shared" ref="AX44:AX54" ca="1" si="73">IF(AND(AY44="OK",AZ44="OK",BA44="OK"),"OK","NO")</f>
        <v>NO</v>
      </c>
      <c r="AY44" s="130" t="str">
        <f t="shared" ref="AY44:AY54" ca="1" si="74">IF(DK44&lt;DL44,"OK","NO")</f>
        <v>NO</v>
      </c>
      <c r="AZ44" s="130" t="str">
        <f t="shared" ref="AZ44:AZ54" ca="1" si="75">IF(DF44=0,"OK","NO")</f>
        <v>NO</v>
      </c>
      <c r="BA44" s="131" t="str">
        <f t="shared" ref="BA44:BA54" ca="1" si="76">IF(DI44&lt;0,"OK","")</f>
        <v/>
      </c>
      <c r="BC44" s="129" t="str">
        <f t="shared" ref="BC44:BC54" ca="1" si="77">IF(AND(BE44="OK",BD44="OK"),"OK","NO")</f>
        <v>NO</v>
      </c>
      <c r="BD44" s="130" t="str">
        <f t="shared" ref="BD44:BD54" ca="1" si="78">IF(DF44&lt;&gt;0,"OK","NO")</f>
        <v>OK</v>
      </c>
      <c r="BE44" s="131" t="str">
        <f t="shared" ref="BE44:BE54" ca="1" si="79">IF(DK44&lt;DL44,"OK","NO")</f>
        <v>NO</v>
      </c>
      <c r="BG44" s="74" t="s">
        <v>10</v>
      </c>
      <c r="BH44" s="132"/>
      <c r="BI44" s="133"/>
      <c r="BJ44" s="134">
        <f t="shared" ref="BJ44:BJ54" ca="1" si="80">IF(BO44&lt;&gt;"",BO44,IF(BM44&lt;&gt;"",BM44,IF(BL44&lt;&gt;"",BL44,IF(BK44&lt;&gt;"",BK44,""))))</f>
        <v>3</v>
      </c>
      <c r="BK44" s="135" t="str">
        <f t="shared" ref="BK44:BK54" si="81">IF(CU44="OK",10,"")</f>
        <v/>
      </c>
      <c r="BL44" s="135">
        <f t="shared" ref="BL44:BL54" ca="1" si="82">IF(CZ44="OK",CV44-1,"")</f>
        <v>3</v>
      </c>
      <c r="BM44" s="136" t="str">
        <f t="shared" ref="BM44:BM54" ca="1" si="83">IF(AND(BN44="OK",CZ44="OK"),10,"")</f>
        <v/>
      </c>
      <c r="BN44" s="137" t="str">
        <f t="shared" ref="BN44:BN54" ca="1" si="84">IF(CV44=CW44,"OK","")</f>
        <v/>
      </c>
      <c r="BO44" s="136" t="str">
        <f t="shared" ref="BO44:BO54" ca="1" si="85">IF(AND(BP44=0,CY44&lt;0),10,"")</f>
        <v/>
      </c>
      <c r="BP44" s="137" t="str">
        <f t="shared" ref="BP44:BP54" ca="1" si="86">IF(CV44=0,0,"")</f>
        <v/>
      </c>
      <c r="BQ44" s="138"/>
      <c r="BR44" s="134" t="str">
        <f t="shared" ref="BR44:BR54" ca="1" si="87">IF(BU44&lt;&gt;"",BU44,IF(BT44&lt;&gt;"",BT44,BS44))</f>
        <v/>
      </c>
      <c r="BS44" s="140" t="str">
        <f t="shared" ref="BS44:BS54" ca="1" si="88">IF(BW44=10,"",IF(DD44&lt;0,10,""))</f>
        <v/>
      </c>
      <c r="BT44" s="141" t="str">
        <f t="shared" ref="BT44:BT54" ca="1" si="89">IF(AND(DA44=DB44,DE44="OK"),10,"")</f>
        <v/>
      </c>
      <c r="BU44" s="142" t="str">
        <f t="shared" ref="BU44:BU54" ca="1" si="90">IF(AND(DA44=0,DE44="OK"),9,"")</f>
        <v/>
      </c>
      <c r="BW44" s="134">
        <f t="shared" ref="BW44:BW54" ca="1" si="91">IF(CB44&lt;&gt;"",CB44,IF(BZ44&lt;&gt;"",BZ44,IF(BY44&lt;&gt;"",BY44,IF(BX44&lt;&gt;"",BX44,""))))</f>
        <v>10</v>
      </c>
      <c r="BX44" s="135">
        <f t="shared" ref="BX44:BX54" ca="1" si="92">IF(CZ44="OK",10,"")</f>
        <v>10</v>
      </c>
      <c r="BY44" s="135" t="str">
        <f t="shared" ref="BY44:BY54" ca="1" si="93">IF(DE44="OK",DA44-1,"")</f>
        <v/>
      </c>
      <c r="BZ44" s="136" t="str">
        <f t="shared" ref="BZ44:BZ54" ca="1" si="94">IF(AND(CA44="OK",DE44="OK"),DA44-1,"")</f>
        <v/>
      </c>
      <c r="CA44" s="137" t="str">
        <f t="shared" ref="CA44:CA54" ca="1" si="95">IF(DA44=DB44,"OK","")</f>
        <v/>
      </c>
      <c r="CB44" s="136" t="str">
        <f t="shared" ref="CB44:CB54" ca="1" si="96">IF(AND(CC44=0,DD44&lt;0),10,"")</f>
        <v/>
      </c>
      <c r="CC44" s="137" t="str">
        <f t="shared" ref="CC44:CC54" ca="1" si="97">IF(DA44=0,0,"")</f>
        <v/>
      </c>
      <c r="CE44" s="134" t="str">
        <f t="shared" ref="CE44:CE54" ca="1" si="98">IF(CH44&lt;&gt;"",CH44,IF(CG44&lt;&gt;"",CG44,CF44))</f>
        <v/>
      </c>
      <c r="CF44" s="140" t="str">
        <f t="shared" ref="CF44:CF54" ca="1" si="99">IF(CJ44=10,"",IF(DI44&lt;0,10,""))</f>
        <v/>
      </c>
      <c r="CG44" s="143" t="str">
        <f t="shared" ref="CG44:CG54" ca="1" si="100">IF(AND(DF44=DG44,DJ44="OK"),10,"")</f>
        <v/>
      </c>
      <c r="CH44" s="142" t="str">
        <f t="shared" ref="CH44:CH54" ca="1" si="101">IF(AND(DF44=0,DJ44="OK"),9,"")</f>
        <v/>
      </c>
      <c r="CI44" s="144"/>
      <c r="CJ44" s="134" t="str">
        <f t="shared" ref="CJ44:CJ54" ca="1" si="102">IF(CO44&lt;&gt;"",CO44,IF(CM44&lt;&gt;"",CM44,IF(CL44&lt;&gt;"",CL44,IF(CK44&lt;&gt;"",CK44,""))))</f>
        <v/>
      </c>
      <c r="CK44" s="135" t="str">
        <f t="shared" ref="CK44:CK54" ca="1" si="103">IF(DE44="OK",10,"")</f>
        <v/>
      </c>
      <c r="CL44" s="135" t="str">
        <f t="shared" ref="CL44:CL54" ca="1" si="104">IF(DJ44="OK",DF44-1,"")</f>
        <v/>
      </c>
      <c r="CM44" s="136" t="str">
        <f t="shared" ref="CM44:CM54" ca="1" si="105">IF(AND(CN44="OK",DJ44="OK"),DF44-1,"")</f>
        <v/>
      </c>
      <c r="CN44" s="137" t="str">
        <f t="shared" ref="CN44:CN54" ca="1" si="106">IF(DF44=DG44,"OK","")</f>
        <v>OK</v>
      </c>
      <c r="CO44" s="136" t="str">
        <f t="shared" ref="CO44:CO54" ca="1" si="107">IF(AND(CP44=0,DI44&lt;0),10,"")</f>
        <v/>
      </c>
      <c r="CP44" s="137" t="str">
        <f t="shared" ref="CP44:CP54" ca="1" si="108">IF(DF44=0,0,"")</f>
        <v/>
      </c>
      <c r="CQ44" s="110"/>
      <c r="CR44" s="145" t="str">
        <f t="shared" ref="CR44:CR54" ca="1" si="109">IF(DM44&lt;0,10,"")</f>
        <v/>
      </c>
      <c r="CS44" s="146"/>
      <c r="CT44" s="147"/>
      <c r="CU44" s="148"/>
      <c r="CV44" s="136">
        <f t="shared" ca="1" si="51"/>
        <v>4</v>
      </c>
      <c r="CW44" s="141">
        <f t="shared" ca="1" si="52"/>
        <v>2</v>
      </c>
      <c r="CX44" s="142">
        <f t="shared" ref="CX44:CX54" ca="1" si="110">CV44-CW44</f>
        <v>2</v>
      </c>
      <c r="CY44" s="137">
        <f t="shared" ref="CY44:CY54" ca="1" si="111">IF(CZ44="OK",CX44-1,CX44)</f>
        <v>1</v>
      </c>
      <c r="CZ44" s="149" t="str">
        <f t="shared" ref="CZ44:CZ54" ca="1" si="112">IF(DD44&lt;0,"OK","")</f>
        <v>OK</v>
      </c>
      <c r="DA44" s="150">
        <f t="shared" ca="1" si="53"/>
        <v>4</v>
      </c>
      <c r="DB44" s="141">
        <f t="shared" ca="1" si="54"/>
        <v>7</v>
      </c>
      <c r="DC44" s="142">
        <f t="shared" ref="DC44:DC54" ca="1" si="113">DA44-DB44</f>
        <v>-3</v>
      </c>
      <c r="DD44" s="137">
        <f t="shared" ref="DD44:DD54" ca="1" si="114">IF(DE44="OK",DC44-1,DC44)</f>
        <v>-3</v>
      </c>
      <c r="DE44" s="151" t="str">
        <f t="shared" ref="DE44:DE54" ca="1" si="115">IF(DI44&lt;0,"OK","")</f>
        <v/>
      </c>
      <c r="DF44" s="152">
        <f t="shared" ref="DF44:DF54" ca="1" si="116">AE3</f>
        <v>9</v>
      </c>
      <c r="DG44" s="153">
        <f t="shared" ca="1" si="55"/>
        <v>9</v>
      </c>
      <c r="DH44" s="140">
        <f t="shared" ref="DH44:DH54" ca="1" si="117">DF44-DG44</f>
        <v>0</v>
      </c>
      <c r="DI44" s="154">
        <f t="shared" ref="DI44:DI54" ca="1" si="118">IF(DJ44="OK",DH44-1,DH44)</f>
        <v>0</v>
      </c>
      <c r="DJ44" s="149" t="str">
        <f t="shared" ref="DJ44:DJ54" ca="1" si="119">IF(DM44&lt;0,"OK","")</f>
        <v/>
      </c>
      <c r="DK44" s="150">
        <f t="shared" ca="1" si="56"/>
        <v>7</v>
      </c>
      <c r="DL44" s="141">
        <f t="shared" ca="1" si="57"/>
        <v>3</v>
      </c>
      <c r="DM44" s="142">
        <f t="shared" ref="DM44:DM54" ca="1" si="120">DK44-DL44</f>
        <v>4</v>
      </c>
      <c r="DO44" s="155">
        <v>1</v>
      </c>
      <c r="DP44" s="156" t="s">
        <v>10</v>
      </c>
      <c r="DQ44" s="156" t="s">
        <v>72</v>
      </c>
      <c r="DT44" s="157"/>
      <c r="DU44" s="157"/>
      <c r="DV44" s="23">
        <f t="shared" ca="1" si="0"/>
        <v>0.66157937540856915</v>
      </c>
      <c r="DW44" s="24">
        <f t="shared" ca="1" si="21"/>
        <v>14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0.85077629333779359</v>
      </c>
      <c r="EE44" s="24">
        <f t="shared" ca="1" si="2"/>
        <v>7</v>
      </c>
      <c r="EF44" s="16"/>
      <c r="EG44" s="26">
        <v>44</v>
      </c>
      <c r="EH44" s="46">
        <v>7</v>
      </c>
      <c r="EI44" s="27">
        <v>9</v>
      </c>
      <c r="EL44" s="23">
        <f t="shared" ca="1" si="3"/>
        <v>0.10144632074998816</v>
      </c>
      <c r="EM44" s="24">
        <f t="shared" ca="1" si="4"/>
        <v>51</v>
      </c>
      <c r="EN44" s="25"/>
      <c r="EO44" s="26">
        <v>44</v>
      </c>
      <c r="EP44" s="46">
        <v>8</v>
      </c>
      <c r="EQ44" s="27">
        <v>7</v>
      </c>
      <c r="ET44" s="23">
        <f t="shared" ca="1" si="5"/>
        <v>2.231047407416864E-2</v>
      </c>
      <c r="EU44" s="24">
        <f t="shared" ca="1" si="6"/>
        <v>54</v>
      </c>
      <c r="EV44" s="25"/>
      <c r="EW44" s="26">
        <v>44</v>
      </c>
      <c r="EX44" s="46">
        <v>8</v>
      </c>
      <c r="EY44" s="27">
        <v>7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5</v>
      </c>
      <c r="D45" s="44">
        <f t="shared" ca="1" si="121"/>
        <v>2</v>
      </c>
      <c r="E45" s="44">
        <f t="shared" ca="1" si="121"/>
        <v>4</v>
      </c>
      <c r="F45" s="44">
        <f t="shared" ca="1" si="121"/>
        <v>7</v>
      </c>
      <c r="G45" s="41"/>
      <c r="H45" s="42"/>
      <c r="I45" s="16"/>
      <c r="J45" s="43">
        <f t="shared" ref="J45:M47" ca="1" si="122">J18</f>
        <v>4</v>
      </c>
      <c r="K45" s="44">
        <f t="shared" ca="1" si="122"/>
        <v>1</v>
      </c>
      <c r="L45" s="44">
        <f t="shared" ca="1" si="122"/>
        <v>8</v>
      </c>
      <c r="M45" s="44">
        <f t="shared" ca="1" si="122"/>
        <v>6</v>
      </c>
      <c r="N45" s="41"/>
      <c r="O45" s="42"/>
      <c r="P45" s="16"/>
      <c r="Q45" s="43">
        <f t="shared" ref="Q45:T47" ca="1" si="123">Q18</f>
        <v>5</v>
      </c>
      <c r="R45" s="44">
        <f t="shared" ca="1" si="123"/>
        <v>6</v>
      </c>
      <c r="S45" s="44">
        <f t="shared" ca="1" si="123"/>
        <v>5</v>
      </c>
      <c r="T45" s="44">
        <f t="shared" ca="1" si="123"/>
        <v>6</v>
      </c>
      <c r="U45" s="41"/>
      <c r="V45" s="16"/>
      <c r="W45" s="16"/>
      <c r="X45" s="126"/>
      <c r="Y45" s="16"/>
      <c r="AA45" s="17"/>
      <c r="AB45" s="127" t="s">
        <v>120</v>
      </c>
      <c r="AC45" s="128" t="str">
        <f t="shared" ca="1" si="58"/>
        <v>OK</v>
      </c>
      <c r="AD45" s="128" t="str">
        <f t="shared" ca="1" si="59"/>
        <v>NO</v>
      </c>
      <c r="AE45" s="128" t="str">
        <f t="shared" ca="1" si="60"/>
        <v>NO</v>
      </c>
      <c r="AF45" s="128" t="str">
        <f t="shared" ca="1" si="61"/>
        <v>NO</v>
      </c>
      <c r="AG45" s="128" t="str">
        <f t="shared" ca="1" si="62"/>
        <v>NO</v>
      </c>
      <c r="AH45" s="70"/>
      <c r="AI45" s="158" t="s">
        <v>121</v>
      </c>
      <c r="AJ45" s="129" t="str">
        <f t="shared" ca="1" si="63"/>
        <v>OK</v>
      </c>
      <c r="AK45" s="130" t="str">
        <f t="shared" ca="1" si="64"/>
        <v>OK</v>
      </c>
      <c r="AL45" s="131" t="str">
        <f t="shared" ca="1" si="65"/>
        <v>OK</v>
      </c>
      <c r="AN45" s="129" t="str">
        <f t="shared" ca="1" si="66"/>
        <v>NO</v>
      </c>
      <c r="AO45" s="130" t="str">
        <f t="shared" ca="1" si="67"/>
        <v/>
      </c>
      <c r="AP45" s="130" t="str">
        <f t="shared" ca="1" si="68"/>
        <v>NO</v>
      </c>
      <c r="AQ45" s="131" t="str">
        <f t="shared" ca="1" si="69"/>
        <v>OK</v>
      </c>
      <c r="AS45" s="129" t="str">
        <f t="shared" ca="1" si="70"/>
        <v>NO</v>
      </c>
      <c r="AT45" s="130" t="str">
        <f t="shared" ca="1" si="71"/>
        <v>OK</v>
      </c>
      <c r="AU45" s="131" t="str">
        <f t="shared" ca="1" si="72"/>
        <v>NO</v>
      </c>
      <c r="AX45" s="129" t="str">
        <f t="shared" ca="1" si="73"/>
        <v>NO</v>
      </c>
      <c r="AY45" s="130" t="str">
        <f t="shared" ca="1" si="74"/>
        <v>NO</v>
      </c>
      <c r="AZ45" s="130" t="str">
        <f t="shared" ca="1" si="75"/>
        <v>NO</v>
      </c>
      <c r="BA45" s="131" t="str">
        <f t="shared" ca="1" si="76"/>
        <v/>
      </c>
      <c r="BC45" s="129" t="str">
        <f t="shared" ca="1" si="77"/>
        <v>NO</v>
      </c>
      <c r="BD45" s="130" t="str">
        <f t="shared" ca="1" si="78"/>
        <v>OK</v>
      </c>
      <c r="BE45" s="131" t="str">
        <f t="shared" ca="1" si="79"/>
        <v>NO</v>
      </c>
      <c r="BG45" s="74" t="s">
        <v>15</v>
      </c>
      <c r="BH45" s="132"/>
      <c r="BI45" s="133"/>
      <c r="BJ45" s="134">
        <f t="shared" ca="1" si="80"/>
        <v>5</v>
      </c>
      <c r="BK45" s="135" t="str">
        <f t="shared" si="81"/>
        <v/>
      </c>
      <c r="BL45" s="135">
        <f t="shared" ca="1" si="82"/>
        <v>5</v>
      </c>
      <c r="BM45" s="136" t="str">
        <f t="shared" ca="1" si="83"/>
        <v/>
      </c>
      <c r="BN45" s="137" t="str">
        <f t="shared" ca="1" si="84"/>
        <v/>
      </c>
      <c r="BO45" s="136" t="str">
        <f t="shared" ca="1" si="85"/>
        <v/>
      </c>
      <c r="BP45" s="137" t="str">
        <f t="shared" ca="1" si="86"/>
        <v/>
      </c>
      <c r="BQ45" s="138"/>
      <c r="BR45" s="134" t="str">
        <f t="shared" ca="1" si="87"/>
        <v/>
      </c>
      <c r="BS45" s="140" t="str">
        <f t="shared" ca="1" si="88"/>
        <v/>
      </c>
      <c r="BT45" s="141" t="str">
        <f t="shared" ca="1" si="89"/>
        <v/>
      </c>
      <c r="BU45" s="142" t="str">
        <f t="shared" ca="1" si="90"/>
        <v/>
      </c>
      <c r="BW45" s="134">
        <f t="shared" ca="1" si="91"/>
        <v>10</v>
      </c>
      <c r="BX45" s="135">
        <f t="shared" ca="1" si="92"/>
        <v>10</v>
      </c>
      <c r="BY45" s="135" t="str">
        <f t="shared" ca="1" si="93"/>
        <v/>
      </c>
      <c r="BZ45" s="136" t="str">
        <f t="shared" ca="1" si="94"/>
        <v/>
      </c>
      <c r="CA45" s="137" t="str">
        <f t="shared" ca="1" si="95"/>
        <v/>
      </c>
      <c r="CB45" s="136" t="str">
        <f t="shared" ca="1" si="96"/>
        <v/>
      </c>
      <c r="CC45" s="137" t="str">
        <f t="shared" ca="1" si="97"/>
        <v/>
      </c>
      <c r="CE45" s="134" t="str">
        <f t="shared" ca="1" si="98"/>
        <v/>
      </c>
      <c r="CF45" s="140" t="str">
        <f t="shared" ca="1" si="99"/>
        <v/>
      </c>
      <c r="CG45" s="143" t="str">
        <f t="shared" ca="1" si="100"/>
        <v/>
      </c>
      <c r="CH45" s="142" t="str">
        <f t="shared" ca="1" si="101"/>
        <v/>
      </c>
      <c r="CI45" s="144"/>
      <c r="CJ45" s="134" t="str">
        <f t="shared" ca="1" si="102"/>
        <v/>
      </c>
      <c r="CK45" s="135" t="str">
        <f t="shared" ca="1" si="103"/>
        <v/>
      </c>
      <c r="CL45" s="135" t="str">
        <f t="shared" ca="1" si="104"/>
        <v/>
      </c>
      <c r="CM45" s="136" t="str">
        <f t="shared" ca="1" si="105"/>
        <v/>
      </c>
      <c r="CN45" s="137" t="str">
        <f t="shared" ca="1" si="106"/>
        <v/>
      </c>
      <c r="CO45" s="136" t="str">
        <f t="shared" ca="1" si="107"/>
        <v/>
      </c>
      <c r="CP45" s="137" t="str">
        <f t="shared" ca="1" si="108"/>
        <v/>
      </c>
      <c r="CQ45" s="110"/>
      <c r="CR45" s="145" t="str">
        <f t="shared" ca="1" si="109"/>
        <v/>
      </c>
      <c r="CS45" s="146"/>
      <c r="CT45" s="147"/>
      <c r="CU45" s="148"/>
      <c r="CV45" s="136">
        <f t="shared" ca="1" si="51"/>
        <v>6</v>
      </c>
      <c r="CW45" s="141">
        <f t="shared" ca="1" si="52"/>
        <v>2</v>
      </c>
      <c r="CX45" s="142">
        <f t="shared" ca="1" si="110"/>
        <v>4</v>
      </c>
      <c r="CY45" s="137">
        <f t="shared" ca="1" si="111"/>
        <v>3</v>
      </c>
      <c r="CZ45" s="149" t="str">
        <f t="shared" ca="1" si="112"/>
        <v>OK</v>
      </c>
      <c r="DA45" s="150">
        <f t="shared" ca="1" si="53"/>
        <v>2</v>
      </c>
      <c r="DB45" s="141">
        <f t="shared" ca="1" si="54"/>
        <v>9</v>
      </c>
      <c r="DC45" s="142">
        <f t="shared" ca="1" si="113"/>
        <v>-7</v>
      </c>
      <c r="DD45" s="137">
        <f t="shared" ca="1" si="114"/>
        <v>-7</v>
      </c>
      <c r="DE45" s="151" t="str">
        <f t="shared" ca="1" si="115"/>
        <v/>
      </c>
      <c r="DF45" s="152">
        <f t="shared" ca="1" si="116"/>
        <v>4</v>
      </c>
      <c r="DG45" s="153">
        <f t="shared" ca="1" si="55"/>
        <v>3</v>
      </c>
      <c r="DH45" s="140">
        <f t="shared" ca="1" si="117"/>
        <v>1</v>
      </c>
      <c r="DI45" s="154">
        <f t="shared" ca="1" si="118"/>
        <v>1</v>
      </c>
      <c r="DJ45" s="149" t="str">
        <f t="shared" ca="1" si="119"/>
        <v/>
      </c>
      <c r="DK45" s="150">
        <f t="shared" ca="1" si="56"/>
        <v>2</v>
      </c>
      <c r="DL45" s="141">
        <f t="shared" ca="1" si="57"/>
        <v>1</v>
      </c>
      <c r="DM45" s="142">
        <f t="shared" ca="1" si="120"/>
        <v>1</v>
      </c>
      <c r="DO45" s="155">
        <v>2</v>
      </c>
      <c r="DP45" s="156" t="s">
        <v>17</v>
      </c>
      <c r="DQ45" s="156" t="s">
        <v>72</v>
      </c>
      <c r="DT45" s="157"/>
      <c r="DU45" s="157"/>
      <c r="DV45" s="23">
        <f t="shared" ca="1" si="0"/>
        <v>0.41682617924300425</v>
      </c>
      <c r="DW45" s="24">
        <f t="shared" ca="1" si="21"/>
        <v>28</v>
      </c>
      <c r="DX45" s="16"/>
      <c r="DY45" s="26">
        <v>45</v>
      </c>
      <c r="DZ45" s="104">
        <v>9</v>
      </c>
      <c r="EA45" s="107">
        <v>9</v>
      </c>
      <c r="ED45" s="163">
        <f t="shared" ca="1" si="1"/>
        <v>0.90715569651758843</v>
      </c>
      <c r="EE45" s="164">
        <f t="shared" ca="1" si="2"/>
        <v>5</v>
      </c>
      <c r="EF45" s="28"/>
      <c r="EG45" s="106">
        <v>45</v>
      </c>
      <c r="EH45" s="104">
        <v>8</v>
      </c>
      <c r="EI45" s="107">
        <v>9</v>
      </c>
      <c r="EL45" s="23">
        <f t="shared" ca="1" si="3"/>
        <v>0.71837826917311254</v>
      </c>
      <c r="EM45" s="24">
        <f t="shared" ca="1" si="4"/>
        <v>16</v>
      </c>
      <c r="EN45" s="25"/>
      <c r="EO45" s="26">
        <v>45</v>
      </c>
      <c r="EP45" s="46">
        <v>8</v>
      </c>
      <c r="EQ45" s="27">
        <v>8</v>
      </c>
      <c r="ET45" s="23">
        <f t="shared" ca="1" si="5"/>
        <v>0.89202914582595128</v>
      </c>
      <c r="EU45" s="24">
        <f t="shared" ca="1" si="6"/>
        <v>7</v>
      </c>
      <c r="EV45" s="25"/>
      <c r="EW45" s="26">
        <v>45</v>
      </c>
      <c r="EX45" s="46">
        <v>8</v>
      </c>
      <c r="EY45" s="27">
        <v>8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4</v>
      </c>
      <c r="D46" s="45">
        <f t="shared" ca="1" si="121"/>
        <v>8</v>
      </c>
      <c r="E46" s="45">
        <f t="shared" ca="1" si="121"/>
        <v>1</v>
      </c>
      <c r="F46" s="45">
        <f t="shared" ca="1" si="121"/>
        <v>7</v>
      </c>
      <c r="G46" s="41"/>
      <c r="H46" s="42"/>
      <c r="I46" s="45" t="str">
        <f>I19</f>
        <v>－</v>
      </c>
      <c r="J46" s="45">
        <f t="shared" ca="1" si="122"/>
        <v>3</v>
      </c>
      <c r="K46" s="45">
        <f t="shared" ca="1" si="122"/>
        <v>9</v>
      </c>
      <c r="L46" s="45">
        <f t="shared" ca="1" si="122"/>
        <v>2</v>
      </c>
      <c r="M46" s="45">
        <f t="shared" ca="1" si="122"/>
        <v>0</v>
      </c>
      <c r="N46" s="41"/>
      <c r="O46" s="42"/>
      <c r="P46" s="45" t="str">
        <f>P19</f>
        <v>－</v>
      </c>
      <c r="Q46" s="45">
        <f t="shared" ca="1" si="123"/>
        <v>1</v>
      </c>
      <c r="R46" s="45">
        <f t="shared" ca="1" si="123"/>
        <v>9</v>
      </c>
      <c r="S46" s="45">
        <f t="shared" ca="1" si="123"/>
        <v>2</v>
      </c>
      <c r="T46" s="45">
        <f t="shared" ca="1" si="123"/>
        <v>6</v>
      </c>
      <c r="U46" s="41"/>
      <c r="V46" s="16"/>
      <c r="W46" s="16"/>
      <c r="X46" s="126"/>
      <c r="Y46" s="16"/>
      <c r="Z46" s="16"/>
      <c r="AA46" s="17"/>
      <c r="AB46" s="127" t="s">
        <v>122</v>
      </c>
      <c r="AC46" s="128" t="str">
        <f t="shared" ca="1" si="58"/>
        <v>OK</v>
      </c>
      <c r="AD46" s="128" t="str">
        <f t="shared" ca="1" si="59"/>
        <v>NO</v>
      </c>
      <c r="AE46" s="128" t="str">
        <f t="shared" ca="1" si="60"/>
        <v>NO</v>
      </c>
      <c r="AF46" s="128" t="str">
        <f t="shared" ca="1" si="61"/>
        <v>NO</v>
      </c>
      <c r="AG46" s="128" t="str">
        <f t="shared" ca="1" si="62"/>
        <v>NO</v>
      </c>
      <c r="AH46" s="70"/>
      <c r="AI46" s="158" t="s">
        <v>123</v>
      </c>
      <c r="AJ46" s="129" t="str">
        <f t="shared" ca="1" si="63"/>
        <v>OK</v>
      </c>
      <c r="AK46" s="130" t="str">
        <f t="shared" ca="1" si="64"/>
        <v>OK</v>
      </c>
      <c r="AL46" s="131" t="str">
        <f t="shared" ca="1" si="65"/>
        <v>OK</v>
      </c>
      <c r="AN46" s="129" t="str">
        <f t="shared" ca="1" si="66"/>
        <v>NO</v>
      </c>
      <c r="AO46" s="130" t="str">
        <f t="shared" ca="1" si="67"/>
        <v/>
      </c>
      <c r="AP46" s="130" t="str">
        <f t="shared" ca="1" si="68"/>
        <v>NO</v>
      </c>
      <c r="AQ46" s="131" t="str">
        <f t="shared" ca="1" si="69"/>
        <v>OK</v>
      </c>
      <c r="AS46" s="129" t="str">
        <f t="shared" ca="1" si="70"/>
        <v>NO</v>
      </c>
      <c r="AT46" s="130" t="str">
        <f t="shared" ca="1" si="71"/>
        <v>OK</v>
      </c>
      <c r="AU46" s="131" t="str">
        <f t="shared" ca="1" si="72"/>
        <v>NO</v>
      </c>
      <c r="AX46" s="129" t="str">
        <f t="shared" ca="1" si="73"/>
        <v>NO</v>
      </c>
      <c r="AY46" s="130" t="str">
        <f t="shared" ca="1" si="74"/>
        <v>NO</v>
      </c>
      <c r="AZ46" s="130" t="str">
        <f t="shared" ca="1" si="75"/>
        <v>NO</v>
      </c>
      <c r="BA46" s="131" t="str">
        <f t="shared" ca="1" si="76"/>
        <v/>
      </c>
      <c r="BC46" s="129" t="str">
        <f t="shared" ca="1" si="77"/>
        <v>NO</v>
      </c>
      <c r="BD46" s="130" t="str">
        <f t="shared" ca="1" si="78"/>
        <v>OK</v>
      </c>
      <c r="BE46" s="131" t="str">
        <f t="shared" ca="1" si="79"/>
        <v>NO</v>
      </c>
      <c r="BG46" s="74" t="s">
        <v>10</v>
      </c>
      <c r="BH46" s="132"/>
      <c r="BI46" s="133"/>
      <c r="BJ46" s="134">
        <f t="shared" ca="1" si="80"/>
        <v>6</v>
      </c>
      <c r="BK46" s="135" t="str">
        <f t="shared" si="81"/>
        <v/>
      </c>
      <c r="BL46" s="135">
        <f t="shared" ca="1" si="82"/>
        <v>6</v>
      </c>
      <c r="BM46" s="136" t="str">
        <f t="shared" ca="1" si="83"/>
        <v/>
      </c>
      <c r="BN46" s="137" t="str">
        <f t="shared" ca="1" si="84"/>
        <v/>
      </c>
      <c r="BO46" s="136" t="str">
        <f t="shared" ca="1" si="85"/>
        <v/>
      </c>
      <c r="BP46" s="137" t="str">
        <f t="shared" ca="1" si="86"/>
        <v/>
      </c>
      <c r="BQ46" s="138"/>
      <c r="BR46" s="134" t="str">
        <f t="shared" ca="1" si="87"/>
        <v/>
      </c>
      <c r="BS46" s="140" t="str">
        <f t="shared" ca="1" si="88"/>
        <v/>
      </c>
      <c r="BT46" s="141" t="str">
        <f t="shared" ca="1" si="89"/>
        <v/>
      </c>
      <c r="BU46" s="142" t="str">
        <f t="shared" ca="1" si="90"/>
        <v/>
      </c>
      <c r="BW46" s="134">
        <f t="shared" ca="1" si="91"/>
        <v>10</v>
      </c>
      <c r="BX46" s="135">
        <f t="shared" ca="1" si="92"/>
        <v>10</v>
      </c>
      <c r="BY46" s="135" t="str">
        <f t="shared" ca="1" si="93"/>
        <v/>
      </c>
      <c r="BZ46" s="136" t="str">
        <f t="shared" ca="1" si="94"/>
        <v/>
      </c>
      <c r="CA46" s="137" t="str">
        <f t="shared" ca="1" si="95"/>
        <v/>
      </c>
      <c r="CB46" s="136" t="str">
        <f t="shared" ca="1" si="96"/>
        <v/>
      </c>
      <c r="CC46" s="137" t="str">
        <f t="shared" ca="1" si="97"/>
        <v/>
      </c>
      <c r="CE46" s="134" t="str">
        <f t="shared" ca="1" si="98"/>
        <v/>
      </c>
      <c r="CF46" s="140" t="str">
        <f t="shared" ca="1" si="99"/>
        <v/>
      </c>
      <c r="CG46" s="143" t="str">
        <f t="shared" ca="1" si="100"/>
        <v/>
      </c>
      <c r="CH46" s="142" t="str">
        <f t="shared" ca="1" si="101"/>
        <v/>
      </c>
      <c r="CI46" s="144"/>
      <c r="CJ46" s="134" t="str">
        <f t="shared" ca="1" si="102"/>
        <v/>
      </c>
      <c r="CK46" s="135" t="str">
        <f t="shared" ca="1" si="103"/>
        <v/>
      </c>
      <c r="CL46" s="135" t="str">
        <f t="shared" ca="1" si="104"/>
        <v/>
      </c>
      <c r="CM46" s="136" t="str">
        <f t="shared" ca="1" si="105"/>
        <v/>
      </c>
      <c r="CN46" s="137" t="str">
        <f t="shared" ca="1" si="106"/>
        <v/>
      </c>
      <c r="CO46" s="136" t="str">
        <f t="shared" ca="1" si="107"/>
        <v/>
      </c>
      <c r="CP46" s="137" t="str">
        <f t="shared" ca="1" si="108"/>
        <v/>
      </c>
      <c r="CQ46" s="110"/>
      <c r="CR46" s="145" t="str">
        <f t="shared" ca="1" si="109"/>
        <v/>
      </c>
      <c r="CS46" s="146"/>
      <c r="CT46" s="147"/>
      <c r="CU46" s="148"/>
      <c r="CV46" s="136">
        <f t="shared" ca="1" si="51"/>
        <v>7</v>
      </c>
      <c r="CW46" s="141">
        <f t="shared" ca="1" si="52"/>
        <v>4</v>
      </c>
      <c r="CX46" s="142">
        <f t="shared" ca="1" si="110"/>
        <v>3</v>
      </c>
      <c r="CY46" s="137">
        <f t="shared" ca="1" si="111"/>
        <v>2</v>
      </c>
      <c r="CZ46" s="149" t="str">
        <f t="shared" ca="1" si="112"/>
        <v>OK</v>
      </c>
      <c r="DA46" s="150">
        <f t="shared" ca="1" si="53"/>
        <v>1</v>
      </c>
      <c r="DB46" s="141">
        <f t="shared" ca="1" si="54"/>
        <v>4</v>
      </c>
      <c r="DC46" s="142">
        <f t="shared" ca="1" si="113"/>
        <v>-3</v>
      </c>
      <c r="DD46" s="137">
        <f t="shared" ca="1" si="114"/>
        <v>-3</v>
      </c>
      <c r="DE46" s="151" t="str">
        <f t="shared" ca="1" si="115"/>
        <v/>
      </c>
      <c r="DF46" s="152">
        <f t="shared" ca="1" si="116"/>
        <v>7</v>
      </c>
      <c r="DG46" s="153">
        <f t="shared" ca="1" si="55"/>
        <v>5</v>
      </c>
      <c r="DH46" s="140">
        <f t="shared" ca="1" si="117"/>
        <v>2</v>
      </c>
      <c r="DI46" s="154">
        <f t="shared" ca="1" si="118"/>
        <v>2</v>
      </c>
      <c r="DJ46" s="149" t="str">
        <f t="shared" ca="1" si="119"/>
        <v/>
      </c>
      <c r="DK46" s="150">
        <f t="shared" ca="1" si="56"/>
        <v>6</v>
      </c>
      <c r="DL46" s="141">
        <f t="shared" ca="1" si="57"/>
        <v>2</v>
      </c>
      <c r="DM46" s="142">
        <f t="shared" ca="1" si="120"/>
        <v>4</v>
      </c>
      <c r="DO46" s="155">
        <v>3</v>
      </c>
      <c r="DP46" s="156" t="s">
        <v>77</v>
      </c>
      <c r="DQ46" s="156" t="s">
        <v>82</v>
      </c>
      <c r="DT46" s="157"/>
      <c r="DU46" s="157"/>
      <c r="DV46" s="23"/>
      <c r="DW46" s="24"/>
      <c r="DX46" s="16"/>
      <c r="DY46" s="26"/>
      <c r="DZ46" s="74"/>
      <c r="EA46" s="74"/>
      <c r="ED46" s="207"/>
      <c r="EE46" s="24"/>
      <c r="EF46" s="16"/>
      <c r="EG46" s="26"/>
      <c r="EH46" s="46"/>
      <c r="EI46" s="26"/>
      <c r="EL46" s="23">
        <f t="shared" ca="1" si="3"/>
        <v>0.45904606790512714</v>
      </c>
      <c r="EM46" s="24">
        <f t="shared" ca="1" si="4"/>
        <v>31</v>
      </c>
      <c r="EN46" s="25"/>
      <c r="EO46" s="26">
        <v>46</v>
      </c>
      <c r="EP46" s="46">
        <v>9</v>
      </c>
      <c r="EQ46" s="27">
        <v>0</v>
      </c>
      <c r="ET46" s="23">
        <f t="shared" ca="1" si="5"/>
        <v>0.94665482930074263</v>
      </c>
      <c r="EU46" s="24">
        <f t="shared" ca="1" si="6"/>
        <v>3</v>
      </c>
      <c r="EV46" s="25"/>
      <c r="EW46" s="26">
        <v>46</v>
      </c>
      <c r="EX46" s="46">
        <v>9</v>
      </c>
      <c r="EY46" s="27">
        <v>0</v>
      </c>
    </row>
    <row r="47" spans="1:155" s="9" customFormat="1" ht="42" customHeight="1" thickBot="1" x14ac:dyDescent="0.3">
      <c r="A47" s="42"/>
      <c r="B47" s="97"/>
      <c r="C47" s="98">
        <f t="shared" ca="1" si="121"/>
        <v>0</v>
      </c>
      <c r="D47" s="98">
        <f t="shared" ca="1" si="121"/>
        <v>4</v>
      </c>
      <c r="E47" s="98">
        <f t="shared" ca="1" si="121"/>
        <v>3</v>
      </c>
      <c r="F47" s="98">
        <f t="shared" ca="1" si="121"/>
        <v>0</v>
      </c>
      <c r="G47" s="41"/>
      <c r="H47" s="42"/>
      <c r="I47" s="97"/>
      <c r="J47" s="98">
        <f t="shared" ca="1" si="122"/>
        <v>0</v>
      </c>
      <c r="K47" s="98">
        <f t="shared" ca="1" si="122"/>
        <v>2</v>
      </c>
      <c r="L47" s="98">
        <f t="shared" ca="1" si="122"/>
        <v>6</v>
      </c>
      <c r="M47" s="98">
        <f t="shared" ca="1" si="122"/>
        <v>6</v>
      </c>
      <c r="N47" s="41"/>
      <c r="O47" s="42"/>
      <c r="P47" s="97"/>
      <c r="Q47" s="98">
        <f t="shared" ca="1" si="123"/>
        <v>3</v>
      </c>
      <c r="R47" s="98">
        <f t="shared" ca="1" si="123"/>
        <v>7</v>
      </c>
      <c r="S47" s="98">
        <f t="shared" ca="1" si="123"/>
        <v>3</v>
      </c>
      <c r="T47" s="98">
        <f t="shared" ca="1" si="123"/>
        <v>0</v>
      </c>
      <c r="U47" s="41"/>
      <c r="V47" s="16"/>
      <c r="W47" s="16"/>
      <c r="X47" s="126"/>
      <c r="Y47" s="16"/>
      <c r="Z47" s="16"/>
      <c r="AA47" s="17"/>
      <c r="AB47" s="127" t="s">
        <v>124</v>
      </c>
      <c r="AC47" s="128" t="str">
        <f t="shared" ca="1" si="58"/>
        <v>OK</v>
      </c>
      <c r="AD47" s="128" t="str">
        <f t="shared" ca="1" si="59"/>
        <v>NO</v>
      </c>
      <c r="AE47" s="128" t="str">
        <f t="shared" ca="1" si="60"/>
        <v>NO</v>
      </c>
      <c r="AF47" s="128" t="str">
        <f t="shared" ca="1" si="61"/>
        <v>NO</v>
      </c>
      <c r="AG47" s="128" t="str">
        <f t="shared" ca="1" si="62"/>
        <v>NO</v>
      </c>
      <c r="AH47" s="70"/>
      <c r="AI47" s="158" t="s">
        <v>125</v>
      </c>
      <c r="AJ47" s="129" t="str">
        <f t="shared" ca="1" si="63"/>
        <v>OK</v>
      </c>
      <c r="AK47" s="130" t="str">
        <f t="shared" ca="1" si="64"/>
        <v>OK</v>
      </c>
      <c r="AL47" s="131" t="str">
        <f t="shared" ca="1" si="65"/>
        <v>OK</v>
      </c>
      <c r="AN47" s="129" t="str">
        <f t="shared" ca="1" si="66"/>
        <v>NO</v>
      </c>
      <c r="AO47" s="130" t="str">
        <f t="shared" ca="1" si="67"/>
        <v/>
      </c>
      <c r="AP47" s="130" t="str">
        <f t="shared" ca="1" si="68"/>
        <v>NO</v>
      </c>
      <c r="AQ47" s="131" t="str">
        <f t="shared" ca="1" si="69"/>
        <v>OK</v>
      </c>
      <c r="AS47" s="129" t="str">
        <f t="shared" ca="1" si="70"/>
        <v>NO</v>
      </c>
      <c r="AT47" s="130" t="str">
        <f t="shared" ca="1" si="71"/>
        <v>OK</v>
      </c>
      <c r="AU47" s="131" t="str">
        <f t="shared" ca="1" si="72"/>
        <v>NO</v>
      </c>
      <c r="AX47" s="129" t="str">
        <f t="shared" ca="1" si="73"/>
        <v>NO</v>
      </c>
      <c r="AY47" s="130" t="str">
        <f t="shared" ca="1" si="74"/>
        <v>NO</v>
      </c>
      <c r="AZ47" s="130" t="str">
        <f t="shared" ca="1" si="75"/>
        <v>NO</v>
      </c>
      <c r="BA47" s="131" t="str">
        <f t="shared" ca="1" si="76"/>
        <v/>
      </c>
      <c r="BC47" s="129" t="str">
        <f t="shared" ca="1" si="77"/>
        <v>NO</v>
      </c>
      <c r="BD47" s="130" t="str">
        <f t="shared" ca="1" si="78"/>
        <v>OK</v>
      </c>
      <c r="BE47" s="131" t="str">
        <f t="shared" ca="1" si="79"/>
        <v>NO</v>
      </c>
      <c r="BG47" s="74" t="s">
        <v>70</v>
      </c>
      <c r="BH47" s="132"/>
      <c r="BI47" s="133"/>
      <c r="BJ47" s="134">
        <f t="shared" ca="1" si="80"/>
        <v>6</v>
      </c>
      <c r="BK47" s="135" t="str">
        <f t="shared" si="81"/>
        <v/>
      </c>
      <c r="BL47" s="135">
        <f t="shared" ca="1" si="82"/>
        <v>6</v>
      </c>
      <c r="BM47" s="136" t="str">
        <f t="shared" ca="1" si="83"/>
        <v/>
      </c>
      <c r="BN47" s="137" t="str">
        <f t="shared" ca="1" si="84"/>
        <v/>
      </c>
      <c r="BO47" s="136" t="str">
        <f t="shared" ca="1" si="85"/>
        <v/>
      </c>
      <c r="BP47" s="137" t="str">
        <f t="shared" ca="1" si="86"/>
        <v/>
      </c>
      <c r="BQ47" s="138"/>
      <c r="BR47" s="134" t="str">
        <f t="shared" ca="1" si="87"/>
        <v/>
      </c>
      <c r="BS47" s="140" t="str">
        <f t="shared" ca="1" si="88"/>
        <v/>
      </c>
      <c r="BT47" s="141" t="str">
        <f t="shared" ca="1" si="89"/>
        <v/>
      </c>
      <c r="BU47" s="142" t="str">
        <f t="shared" ca="1" si="90"/>
        <v/>
      </c>
      <c r="BW47" s="134">
        <f t="shared" ca="1" si="91"/>
        <v>10</v>
      </c>
      <c r="BX47" s="135">
        <f t="shared" ca="1" si="92"/>
        <v>10</v>
      </c>
      <c r="BY47" s="135" t="str">
        <f t="shared" ca="1" si="93"/>
        <v/>
      </c>
      <c r="BZ47" s="136" t="str">
        <f t="shared" ca="1" si="94"/>
        <v/>
      </c>
      <c r="CA47" s="137" t="str">
        <f t="shared" ca="1" si="95"/>
        <v/>
      </c>
      <c r="CB47" s="136" t="str">
        <f t="shared" ca="1" si="96"/>
        <v/>
      </c>
      <c r="CC47" s="137" t="str">
        <f t="shared" ca="1" si="97"/>
        <v/>
      </c>
      <c r="CE47" s="134" t="str">
        <f t="shared" ca="1" si="98"/>
        <v/>
      </c>
      <c r="CF47" s="140" t="str">
        <f t="shared" ca="1" si="99"/>
        <v/>
      </c>
      <c r="CG47" s="143" t="str">
        <f t="shared" ca="1" si="100"/>
        <v/>
      </c>
      <c r="CH47" s="142" t="str">
        <f t="shared" ca="1" si="101"/>
        <v/>
      </c>
      <c r="CI47" s="144"/>
      <c r="CJ47" s="134" t="str">
        <f t="shared" ca="1" si="102"/>
        <v/>
      </c>
      <c r="CK47" s="135" t="str">
        <f t="shared" ca="1" si="103"/>
        <v/>
      </c>
      <c r="CL47" s="135" t="str">
        <f t="shared" ca="1" si="104"/>
        <v/>
      </c>
      <c r="CM47" s="136" t="str">
        <f t="shared" ca="1" si="105"/>
        <v/>
      </c>
      <c r="CN47" s="137" t="str">
        <f t="shared" ca="1" si="106"/>
        <v/>
      </c>
      <c r="CO47" s="136" t="str">
        <f t="shared" ca="1" si="107"/>
        <v/>
      </c>
      <c r="CP47" s="137" t="str">
        <f t="shared" ca="1" si="108"/>
        <v/>
      </c>
      <c r="CQ47" s="110"/>
      <c r="CR47" s="145" t="str">
        <f t="shared" ca="1" si="109"/>
        <v/>
      </c>
      <c r="CS47" s="146"/>
      <c r="CT47" s="147"/>
      <c r="CU47" s="148"/>
      <c r="CV47" s="136">
        <f t="shared" ca="1" si="51"/>
        <v>7</v>
      </c>
      <c r="CW47" s="141">
        <f t="shared" ca="1" si="52"/>
        <v>5</v>
      </c>
      <c r="CX47" s="142">
        <f t="shared" ca="1" si="110"/>
        <v>2</v>
      </c>
      <c r="CY47" s="137">
        <f t="shared" ca="1" si="111"/>
        <v>1</v>
      </c>
      <c r="CZ47" s="149" t="str">
        <f t="shared" ca="1" si="112"/>
        <v>OK</v>
      </c>
      <c r="DA47" s="150">
        <f t="shared" ca="1" si="53"/>
        <v>6</v>
      </c>
      <c r="DB47" s="141">
        <f t="shared" ca="1" si="54"/>
        <v>8</v>
      </c>
      <c r="DC47" s="142">
        <f t="shared" ca="1" si="113"/>
        <v>-2</v>
      </c>
      <c r="DD47" s="137">
        <f t="shared" ca="1" si="114"/>
        <v>-2</v>
      </c>
      <c r="DE47" s="151" t="str">
        <f t="shared" ca="1" si="115"/>
        <v/>
      </c>
      <c r="DF47" s="152">
        <f t="shared" ca="1" si="116"/>
        <v>3</v>
      </c>
      <c r="DG47" s="153">
        <f t="shared" ca="1" si="55"/>
        <v>2</v>
      </c>
      <c r="DH47" s="140">
        <f t="shared" ca="1" si="117"/>
        <v>1</v>
      </c>
      <c r="DI47" s="154">
        <f t="shared" ca="1" si="118"/>
        <v>1</v>
      </c>
      <c r="DJ47" s="149" t="str">
        <f t="shared" ca="1" si="119"/>
        <v/>
      </c>
      <c r="DK47" s="150">
        <f t="shared" ca="1" si="56"/>
        <v>4</v>
      </c>
      <c r="DL47" s="141">
        <f t="shared" ca="1" si="57"/>
        <v>2</v>
      </c>
      <c r="DM47" s="142">
        <f t="shared" ca="1" si="120"/>
        <v>2</v>
      </c>
      <c r="DO47" s="155">
        <v>4</v>
      </c>
      <c r="DP47" s="156" t="s">
        <v>26</v>
      </c>
      <c r="DQ47" s="156" t="s">
        <v>72</v>
      </c>
      <c r="DT47" s="157"/>
      <c r="DU47" s="157"/>
      <c r="DV47" s="23"/>
      <c r="DW47" s="24"/>
      <c r="DX47" s="16"/>
      <c r="DY47" s="26"/>
      <c r="DZ47" s="74"/>
      <c r="EA47" s="74"/>
      <c r="ED47" s="207"/>
      <c r="EE47" s="24"/>
      <c r="EF47" s="16"/>
      <c r="EG47" s="26"/>
      <c r="EH47" s="46"/>
      <c r="EI47" s="26"/>
      <c r="EL47" s="23">
        <f t="shared" ca="1" si="3"/>
        <v>0.95023149020901243</v>
      </c>
      <c r="EM47" s="24">
        <f t="shared" ca="1" si="4"/>
        <v>5</v>
      </c>
      <c r="EN47" s="16"/>
      <c r="EO47" s="26">
        <v>47</v>
      </c>
      <c r="EP47" s="46">
        <v>9</v>
      </c>
      <c r="EQ47" s="27">
        <v>1</v>
      </c>
      <c r="ET47" s="23">
        <f t="shared" ca="1" si="5"/>
        <v>0.67579398993310325</v>
      </c>
      <c r="EU47" s="24">
        <f t="shared" ca="1" si="6"/>
        <v>15</v>
      </c>
      <c r="EV47" s="16"/>
      <c r="EW47" s="26">
        <v>47</v>
      </c>
      <c r="EX47" s="46">
        <v>9</v>
      </c>
      <c r="EY47" s="27">
        <v>1</v>
      </c>
    </row>
    <row r="48" spans="1:155" s="9" customFormat="1" ht="20.100000000000001" customHeight="1" thickBot="1" x14ac:dyDescent="0.3">
      <c r="A48" s="50"/>
      <c r="B48" s="28"/>
      <c r="C48" s="102"/>
      <c r="D48" s="102"/>
      <c r="E48" s="102"/>
      <c r="F48" s="102"/>
      <c r="G48" s="51"/>
      <c r="H48" s="50"/>
      <c r="I48" s="28"/>
      <c r="J48" s="102"/>
      <c r="K48" s="102"/>
      <c r="L48" s="102"/>
      <c r="M48" s="102"/>
      <c r="N48" s="51"/>
      <c r="O48" s="50"/>
      <c r="P48" s="28"/>
      <c r="Q48" s="102"/>
      <c r="R48" s="102"/>
      <c r="S48" s="102"/>
      <c r="T48" s="102"/>
      <c r="U48" s="51"/>
      <c r="V48" s="16"/>
      <c r="W48" s="16"/>
      <c r="X48" s="126"/>
      <c r="Y48" s="16"/>
      <c r="Z48" s="16"/>
      <c r="AA48" s="17"/>
      <c r="AB48" s="127" t="s">
        <v>126</v>
      </c>
      <c r="AC48" s="128" t="str">
        <f t="shared" ca="1" si="58"/>
        <v>OK</v>
      </c>
      <c r="AD48" s="128" t="str">
        <f t="shared" ca="1" si="59"/>
        <v>NO</v>
      </c>
      <c r="AE48" s="128" t="str">
        <f t="shared" ca="1" si="60"/>
        <v>NO</v>
      </c>
      <c r="AF48" s="128" t="str">
        <f t="shared" ca="1" si="61"/>
        <v>NO</v>
      </c>
      <c r="AG48" s="128" t="str">
        <f t="shared" ca="1" si="62"/>
        <v>NO</v>
      </c>
      <c r="AH48" s="70"/>
      <c r="AI48" s="158" t="s">
        <v>127</v>
      </c>
      <c r="AJ48" s="129" t="str">
        <f t="shared" ca="1" si="63"/>
        <v>OK</v>
      </c>
      <c r="AK48" s="130" t="str">
        <f t="shared" ca="1" si="64"/>
        <v>OK</v>
      </c>
      <c r="AL48" s="131" t="str">
        <f t="shared" ca="1" si="65"/>
        <v>OK</v>
      </c>
      <c r="AN48" s="129" t="str">
        <f t="shared" ca="1" si="66"/>
        <v>NO</v>
      </c>
      <c r="AO48" s="130" t="str">
        <f t="shared" ca="1" si="67"/>
        <v/>
      </c>
      <c r="AP48" s="130" t="str">
        <f t="shared" ca="1" si="68"/>
        <v>NO</v>
      </c>
      <c r="AQ48" s="131" t="str">
        <f t="shared" ca="1" si="69"/>
        <v>OK</v>
      </c>
      <c r="AS48" s="129" t="str">
        <f t="shared" ca="1" si="70"/>
        <v>NO</v>
      </c>
      <c r="AT48" s="130" t="str">
        <f t="shared" ca="1" si="71"/>
        <v>OK</v>
      </c>
      <c r="AU48" s="131" t="str">
        <f t="shared" ca="1" si="72"/>
        <v>NO</v>
      </c>
      <c r="AX48" s="129" t="str">
        <f t="shared" ca="1" si="73"/>
        <v>NO</v>
      </c>
      <c r="AY48" s="130" t="str">
        <f t="shared" ca="1" si="74"/>
        <v>NO</v>
      </c>
      <c r="AZ48" s="130" t="str">
        <f t="shared" ca="1" si="75"/>
        <v>NO</v>
      </c>
      <c r="BA48" s="131" t="str">
        <f t="shared" ca="1" si="76"/>
        <v/>
      </c>
      <c r="BC48" s="129" t="str">
        <f t="shared" ca="1" si="77"/>
        <v>NO</v>
      </c>
      <c r="BD48" s="130" t="str">
        <f t="shared" ca="1" si="78"/>
        <v>OK</v>
      </c>
      <c r="BE48" s="131" t="str">
        <f t="shared" ca="1" si="79"/>
        <v>NO</v>
      </c>
      <c r="BG48" s="74" t="s">
        <v>70</v>
      </c>
      <c r="BH48" s="132"/>
      <c r="BI48" s="133"/>
      <c r="BJ48" s="134">
        <f t="shared" ca="1" si="80"/>
        <v>8</v>
      </c>
      <c r="BK48" s="135" t="str">
        <f t="shared" si="81"/>
        <v/>
      </c>
      <c r="BL48" s="135">
        <f t="shared" ca="1" si="82"/>
        <v>8</v>
      </c>
      <c r="BM48" s="136" t="str">
        <f t="shared" ca="1" si="83"/>
        <v/>
      </c>
      <c r="BN48" s="137" t="str">
        <f t="shared" ca="1" si="84"/>
        <v/>
      </c>
      <c r="BO48" s="136" t="str">
        <f t="shared" ca="1" si="85"/>
        <v/>
      </c>
      <c r="BP48" s="137" t="str">
        <f t="shared" ca="1" si="86"/>
        <v/>
      </c>
      <c r="BQ48" s="138"/>
      <c r="BR48" s="134" t="str">
        <f t="shared" ca="1" si="87"/>
        <v/>
      </c>
      <c r="BS48" s="140" t="str">
        <f t="shared" ca="1" si="88"/>
        <v/>
      </c>
      <c r="BT48" s="141" t="str">
        <f t="shared" ca="1" si="89"/>
        <v/>
      </c>
      <c r="BU48" s="142" t="str">
        <f t="shared" ca="1" si="90"/>
        <v/>
      </c>
      <c r="BW48" s="134">
        <f t="shared" ca="1" si="91"/>
        <v>10</v>
      </c>
      <c r="BX48" s="135">
        <f t="shared" ca="1" si="92"/>
        <v>10</v>
      </c>
      <c r="BY48" s="135" t="str">
        <f t="shared" ca="1" si="93"/>
        <v/>
      </c>
      <c r="BZ48" s="136" t="str">
        <f t="shared" ca="1" si="94"/>
        <v/>
      </c>
      <c r="CA48" s="137" t="str">
        <f t="shared" ca="1" si="95"/>
        <v/>
      </c>
      <c r="CB48" s="136" t="str">
        <f t="shared" ca="1" si="96"/>
        <v/>
      </c>
      <c r="CC48" s="137" t="str">
        <f t="shared" ca="1" si="97"/>
        <v/>
      </c>
      <c r="CE48" s="134" t="str">
        <f t="shared" ca="1" si="98"/>
        <v/>
      </c>
      <c r="CF48" s="140" t="str">
        <f t="shared" ca="1" si="99"/>
        <v/>
      </c>
      <c r="CG48" s="143" t="str">
        <f t="shared" ca="1" si="100"/>
        <v/>
      </c>
      <c r="CH48" s="142" t="str">
        <f t="shared" ca="1" si="101"/>
        <v/>
      </c>
      <c r="CI48" s="144"/>
      <c r="CJ48" s="134" t="str">
        <f t="shared" ca="1" si="102"/>
        <v/>
      </c>
      <c r="CK48" s="135" t="str">
        <f t="shared" ca="1" si="103"/>
        <v/>
      </c>
      <c r="CL48" s="135" t="str">
        <f t="shared" ca="1" si="104"/>
        <v/>
      </c>
      <c r="CM48" s="136" t="str">
        <f t="shared" ca="1" si="105"/>
        <v/>
      </c>
      <c r="CN48" s="137" t="str">
        <f t="shared" ca="1" si="106"/>
        <v/>
      </c>
      <c r="CO48" s="136" t="str">
        <f t="shared" ca="1" si="107"/>
        <v/>
      </c>
      <c r="CP48" s="137" t="str">
        <f t="shared" ca="1" si="108"/>
        <v/>
      </c>
      <c r="CQ48" s="110"/>
      <c r="CR48" s="145" t="str">
        <f t="shared" ca="1" si="109"/>
        <v/>
      </c>
      <c r="CS48" s="146"/>
      <c r="CT48" s="147"/>
      <c r="CU48" s="148"/>
      <c r="CV48" s="136">
        <f t="shared" ca="1" si="51"/>
        <v>9</v>
      </c>
      <c r="CW48" s="141">
        <f t="shared" ca="1" si="52"/>
        <v>6</v>
      </c>
      <c r="CX48" s="142">
        <f t="shared" ca="1" si="110"/>
        <v>3</v>
      </c>
      <c r="CY48" s="137">
        <f t="shared" ca="1" si="111"/>
        <v>2</v>
      </c>
      <c r="CZ48" s="149" t="str">
        <f t="shared" ca="1" si="112"/>
        <v>OK</v>
      </c>
      <c r="DA48" s="150">
        <f t="shared" ca="1" si="53"/>
        <v>2</v>
      </c>
      <c r="DB48" s="141">
        <f t="shared" ca="1" si="54"/>
        <v>7</v>
      </c>
      <c r="DC48" s="142">
        <f t="shared" ca="1" si="113"/>
        <v>-5</v>
      </c>
      <c r="DD48" s="137">
        <f t="shared" ca="1" si="114"/>
        <v>-5</v>
      </c>
      <c r="DE48" s="151" t="str">
        <f t="shared" ca="1" si="115"/>
        <v/>
      </c>
      <c r="DF48" s="152">
        <f t="shared" ca="1" si="116"/>
        <v>8</v>
      </c>
      <c r="DG48" s="153">
        <f t="shared" ca="1" si="55"/>
        <v>1</v>
      </c>
      <c r="DH48" s="140">
        <f t="shared" ca="1" si="117"/>
        <v>7</v>
      </c>
      <c r="DI48" s="154">
        <f t="shared" ca="1" si="118"/>
        <v>7</v>
      </c>
      <c r="DJ48" s="149" t="str">
        <f t="shared" ca="1" si="119"/>
        <v/>
      </c>
      <c r="DK48" s="150">
        <f t="shared" ca="1" si="56"/>
        <v>7</v>
      </c>
      <c r="DL48" s="141">
        <f t="shared" ca="1" si="57"/>
        <v>2</v>
      </c>
      <c r="DM48" s="142">
        <f t="shared" ca="1" si="120"/>
        <v>5</v>
      </c>
      <c r="DO48" s="155">
        <v>5</v>
      </c>
      <c r="DP48" s="156" t="s">
        <v>128</v>
      </c>
      <c r="DQ48" s="156" t="s">
        <v>82</v>
      </c>
      <c r="DT48" s="157"/>
      <c r="DU48" s="157"/>
      <c r="DV48" s="23"/>
      <c r="DW48" s="24"/>
      <c r="DX48" s="16"/>
      <c r="DY48" s="26"/>
      <c r="DZ48" s="74"/>
      <c r="EA48" s="74"/>
      <c r="ED48" s="207"/>
      <c r="EE48" s="24"/>
      <c r="EF48" s="16"/>
      <c r="EG48" s="26"/>
      <c r="EH48" s="46"/>
      <c r="EI48" s="26"/>
      <c r="EL48" s="23">
        <f t="shared" ca="1" si="3"/>
        <v>0.34275260678443287</v>
      </c>
      <c r="EM48" s="24">
        <f t="shared" ca="1" si="4"/>
        <v>37</v>
      </c>
      <c r="EN48" s="16"/>
      <c r="EO48" s="26">
        <v>48</v>
      </c>
      <c r="EP48" s="46">
        <v>9</v>
      </c>
      <c r="EQ48" s="27">
        <v>2</v>
      </c>
      <c r="ET48" s="23">
        <f t="shared" ca="1" si="5"/>
        <v>4.4749278599892195E-2</v>
      </c>
      <c r="EU48" s="24">
        <f t="shared" ca="1" si="6"/>
        <v>50</v>
      </c>
      <c r="EV48" s="16"/>
      <c r="EW48" s="26">
        <v>48</v>
      </c>
      <c r="EX48" s="46">
        <v>9</v>
      </c>
      <c r="EY48" s="27">
        <v>2</v>
      </c>
    </row>
    <row r="49" spans="1:155" s="9" customFormat="1" ht="39.950000000000003" customHeight="1" thickBot="1" x14ac:dyDescent="0.3">
      <c r="A49" s="30"/>
      <c r="B49" s="206" t="str">
        <f>B22</f>
        <v>⑩</v>
      </c>
      <c r="C49" s="80"/>
      <c r="D49" s="33" t="str">
        <f ca="1">$AT25</f>
        <v/>
      </c>
      <c r="E49" s="33" t="str">
        <f ca="1">$AV25</f>
        <v/>
      </c>
      <c r="F49" s="34"/>
      <c r="G49" s="81"/>
      <c r="H49" s="52"/>
      <c r="I49" s="206" t="str">
        <f>I22</f>
        <v>⑪</v>
      </c>
      <c r="J49" s="80"/>
      <c r="K49" s="33" t="str">
        <f ca="1">$AT26</f>
        <v/>
      </c>
      <c r="L49" s="33" t="str">
        <f ca="1">$AV26</f>
        <v/>
      </c>
      <c r="M49" s="34"/>
      <c r="N49" s="36"/>
      <c r="O49" s="52"/>
      <c r="P49" s="206" t="str">
        <f>P22</f>
        <v>⑫</v>
      </c>
      <c r="Q49" s="80"/>
      <c r="R49" s="33" t="str">
        <f ca="1">$AT27</f>
        <v/>
      </c>
      <c r="S49" s="33" t="str">
        <f ca="1">$AV27</f>
        <v/>
      </c>
      <c r="T49" s="34"/>
      <c r="U49" s="35"/>
      <c r="V49" s="16"/>
      <c r="W49" s="16"/>
      <c r="X49" s="126"/>
      <c r="Y49" s="16"/>
      <c r="Z49" s="16"/>
      <c r="AA49" s="17"/>
      <c r="AB49" s="127" t="s">
        <v>129</v>
      </c>
      <c r="AC49" s="128" t="str">
        <f t="shared" ca="1" si="58"/>
        <v>OK</v>
      </c>
      <c r="AD49" s="128" t="str">
        <f t="shared" ca="1" si="59"/>
        <v>NO</v>
      </c>
      <c r="AE49" s="128" t="str">
        <f t="shared" ca="1" si="60"/>
        <v>NO</v>
      </c>
      <c r="AF49" s="128" t="str">
        <f t="shared" ca="1" si="61"/>
        <v>NO</v>
      </c>
      <c r="AG49" s="128" t="str">
        <f t="shared" ca="1" si="62"/>
        <v>NO</v>
      </c>
      <c r="AH49" s="159"/>
      <c r="AI49" s="158" t="s">
        <v>130</v>
      </c>
      <c r="AJ49" s="129" t="str">
        <f t="shared" ca="1" si="63"/>
        <v>OK</v>
      </c>
      <c r="AK49" s="130" t="str">
        <f t="shared" ca="1" si="64"/>
        <v>OK</v>
      </c>
      <c r="AL49" s="131" t="str">
        <f t="shared" ca="1" si="65"/>
        <v>OK</v>
      </c>
      <c r="AN49" s="129" t="str">
        <f t="shared" ca="1" si="66"/>
        <v>NO</v>
      </c>
      <c r="AO49" s="130" t="str">
        <f t="shared" ca="1" si="67"/>
        <v/>
      </c>
      <c r="AP49" s="130" t="str">
        <f t="shared" ca="1" si="68"/>
        <v>NO</v>
      </c>
      <c r="AQ49" s="131" t="str">
        <f t="shared" ca="1" si="69"/>
        <v>OK</v>
      </c>
      <c r="AS49" s="129" t="str">
        <f t="shared" ca="1" si="70"/>
        <v>NO</v>
      </c>
      <c r="AT49" s="130" t="str">
        <f t="shared" ca="1" si="71"/>
        <v>OK</v>
      </c>
      <c r="AU49" s="131" t="str">
        <f t="shared" ca="1" si="72"/>
        <v>NO</v>
      </c>
      <c r="AX49" s="129" t="str">
        <f t="shared" ca="1" si="73"/>
        <v>NO</v>
      </c>
      <c r="AY49" s="130" t="str">
        <f t="shared" ca="1" si="74"/>
        <v>NO</v>
      </c>
      <c r="AZ49" s="130" t="str">
        <f t="shared" ca="1" si="75"/>
        <v>NO</v>
      </c>
      <c r="BA49" s="131" t="str">
        <f t="shared" ca="1" si="76"/>
        <v/>
      </c>
      <c r="BC49" s="129" t="str">
        <f t="shared" ca="1" si="77"/>
        <v>NO</v>
      </c>
      <c r="BD49" s="130" t="str">
        <f t="shared" ca="1" si="78"/>
        <v>OK</v>
      </c>
      <c r="BE49" s="131" t="str">
        <f t="shared" ca="1" si="79"/>
        <v>NO</v>
      </c>
      <c r="BG49" s="74" t="s">
        <v>70</v>
      </c>
      <c r="BH49" s="132"/>
      <c r="BI49" s="133"/>
      <c r="BJ49" s="134">
        <f t="shared" ca="1" si="80"/>
        <v>4</v>
      </c>
      <c r="BK49" s="135" t="str">
        <f t="shared" si="81"/>
        <v/>
      </c>
      <c r="BL49" s="135">
        <f t="shared" ca="1" si="82"/>
        <v>4</v>
      </c>
      <c r="BM49" s="136" t="str">
        <f t="shared" ca="1" si="83"/>
        <v/>
      </c>
      <c r="BN49" s="137" t="str">
        <f t="shared" ca="1" si="84"/>
        <v/>
      </c>
      <c r="BO49" s="136" t="str">
        <f t="shared" ca="1" si="85"/>
        <v/>
      </c>
      <c r="BP49" s="137" t="str">
        <f t="shared" ca="1" si="86"/>
        <v/>
      </c>
      <c r="BQ49" s="138"/>
      <c r="BR49" s="134" t="str">
        <f t="shared" ca="1" si="87"/>
        <v/>
      </c>
      <c r="BS49" s="140" t="str">
        <f t="shared" ca="1" si="88"/>
        <v/>
      </c>
      <c r="BT49" s="141" t="str">
        <f t="shared" ca="1" si="89"/>
        <v/>
      </c>
      <c r="BU49" s="142" t="str">
        <f t="shared" ca="1" si="90"/>
        <v/>
      </c>
      <c r="BW49" s="134">
        <f t="shared" ca="1" si="91"/>
        <v>10</v>
      </c>
      <c r="BX49" s="135">
        <f t="shared" ca="1" si="92"/>
        <v>10</v>
      </c>
      <c r="BY49" s="135" t="str">
        <f t="shared" ca="1" si="93"/>
        <v/>
      </c>
      <c r="BZ49" s="136" t="str">
        <f t="shared" ca="1" si="94"/>
        <v/>
      </c>
      <c r="CA49" s="137" t="str">
        <f t="shared" ca="1" si="95"/>
        <v/>
      </c>
      <c r="CB49" s="136" t="str">
        <f t="shared" ca="1" si="96"/>
        <v/>
      </c>
      <c r="CC49" s="137" t="str">
        <f t="shared" ca="1" si="97"/>
        <v/>
      </c>
      <c r="CE49" s="134" t="str">
        <f t="shared" ca="1" si="98"/>
        <v/>
      </c>
      <c r="CF49" s="140" t="str">
        <f t="shared" ca="1" si="99"/>
        <v/>
      </c>
      <c r="CG49" s="143" t="str">
        <f t="shared" ca="1" si="100"/>
        <v/>
      </c>
      <c r="CH49" s="142" t="str">
        <f t="shared" ca="1" si="101"/>
        <v/>
      </c>
      <c r="CI49" s="144"/>
      <c r="CJ49" s="134" t="str">
        <f t="shared" ca="1" si="102"/>
        <v/>
      </c>
      <c r="CK49" s="135" t="str">
        <f t="shared" ca="1" si="103"/>
        <v/>
      </c>
      <c r="CL49" s="135" t="str">
        <f t="shared" ca="1" si="104"/>
        <v/>
      </c>
      <c r="CM49" s="136" t="str">
        <f t="shared" ca="1" si="105"/>
        <v/>
      </c>
      <c r="CN49" s="137" t="str">
        <f t="shared" ca="1" si="106"/>
        <v/>
      </c>
      <c r="CO49" s="136" t="str">
        <f t="shared" ca="1" si="107"/>
        <v/>
      </c>
      <c r="CP49" s="137" t="str">
        <f t="shared" ca="1" si="108"/>
        <v/>
      </c>
      <c r="CQ49" s="110"/>
      <c r="CR49" s="145" t="str">
        <f t="shared" ca="1" si="109"/>
        <v/>
      </c>
      <c r="CS49" s="146"/>
      <c r="CT49" s="147"/>
      <c r="CU49" s="148"/>
      <c r="CV49" s="136">
        <f t="shared" ca="1" si="51"/>
        <v>5</v>
      </c>
      <c r="CW49" s="141">
        <f t="shared" ca="1" si="52"/>
        <v>4</v>
      </c>
      <c r="CX49" s="142">
        <f t="shared" ca="1" si="110"/>
        <v>1</v>
      </c>
      <c r="CY49" s="137">
        <f t="shared" ca="1" si="111"/>
        <v>0</v>
      </c>
      <c r="CZ49" s="149" t="str">
        <f t="shared" ca="1" si="112"/>
        <v>OK</v>
      </c>
      <c r="DA49" s="150">
        <f t="shared" ca="1" si="53"/>
        <v>2</v>
      </c>
      <c r="DB49" s="141">
        <f t="shared" ca="1" si="54"/>
        <v>8</v>
      </c>
      <c r="DC49" s="142">
        <f t="shared" ca="1" si="113"/>
        <v>-6</v>
      </c>
      <c r="DD49" s="137">
        <f t="shared" ca="1" si="114"/>
        <v>-6</v>
      </c>
      <c r="DE49" s="151" t="str">
        <f t="shared" ca="1" si="115"/>
        <v/>
      </c>
      <c r="DF49" s="152">
        <f t="shared" ca="1" si="116"/>
        <v>4</v>
      </c>
      <c r="DG49" s="153">
        <f t="shared" ca="1" si="55"/>
        <v>1</v>
      </c>
      <c r="DH49" s="140">
        <f t="shared" ca="1" si="117"/>
        <v>3</v>
      </c>
      <c r="DI49" s="154">
        <f t="shared" ca="1" si="118"/>
        <v>3</v>
      </c>
      <c r="DJ49" s="149" t="str">
        <f t="shared" ca="1" si="119"/>
        <v/>
      </c>
      <c r="DK49" s="150">
        <f t="shared" ca="1" si="56"/>
        <v>7</v>
      </c>
      <c r="DL49" s="141">
        <f t="shared" ca="1" si="57"/>
        <v>7</v>
      </c>
      <c r="DM49" s="142">
        <f t="shared" ca="1" si="120"/>
        <v>0</v>
      </c>
      <c r="DO49" s="155">
        <v>6</v>
      </c>
      <c r="DP49" s="156" t="s">
        <v>131</v>
      </c>
      <c r="DQ49" s="156" t="s">
        <v>72</v>
      </c>
      <c r="DT49" s="157"/>
      <c r="DU49" s="157"/>
      <c r="DV49" s="23"/>
      <c r="DW49" s="24"/>
      <c r="DX49" s="16"/>
      <c r="DY49" s="26"/>
      <c r="DZ49" s="74"/>
      <c r="EA49" s="74"/>
      <c r="ED49" s="207"/>
      <c r="EE49" s="24"/>
      <c r="EF49" s="16"/>
      <c r="EG49" s="26"/>
      <c r="EH49" s="46"/>
      <c r="EI49" s="26"/>
      <c r="EL49" s="23">
        <f t="shared" ca="1" si="3"/>
        <v>2.9575113561505217E-2</v>
      </c>
      <c r="EM49" s="24">
        <f t="shared" ca="1" si="4"/>
        <v>54</v>
      </c>
      <c r="EN49" s="16"/>
      <c r="EO49" s="26">
        <v>49</v>
      </c>
      <c r="EP49" s="46">
        <v>9</v>
      </c>
      <c r="EQ49" s="27">
        <v>3</v>
      </c>
      <c r="ET49" s="23">
        <f t="shared" ca="1" si="5"/>
        <v>0.99403394184369898</v>
      </c>
      <c r="EU49" s="24">
        <f t="shared" ca="1" si="6"/>
        <v>1</v>
      </c>
      <c r="EV49" s="16"/>
      <c r="EW49" s="26">
        <v>49</v>
      </c>
      <c r="EX49" s="46">
        <v>9</v>
      </c>
      <c r="EY49" s="27">
        <v>3</v>
      </c>
    </row>
    <row r="50" spans="1:155" s="9" customFormat="1" ht="39.950000000000003" customHeight="1" thickBot="1" x14ac:dyDescent="0.3">
      <c r="A50" s="37"/>
      <c r="B50" s="38"/>
      <c r="C50" s="39" t="str">
        <f ca="1">$AS25</f>
        <v>③</v>
      </c>
      <c r="D50" s="40" t="str">
        <f ca="1">$AU25</f>
        <v>⑩</v>
      </c>
      <c r="E50" s="40" t="str">
        <f ca="1">$AW25</f>
        <v/>
      </c>
      <c r="F50" s="40" t="str">
        <f ca="1">$AX25</f>
        <v/>
      </c>
      <c r="G50" s="88"/>
      <c r="H50" s="37"/>
      <c r="I50" s="38"/>
      <c r="J50" s="39" t="str">
        <f ca="1">$AS26</f>
        <v>④</v>
      </c>
      <c r="K50" s="40" t="str">
        <f ca="1">$AU26</f>
        <v>⑩</v>
      </c>
      <c r="L50" s="40" t="str">
        <f ca="1">$AW26</f>
        <v/>
      </c>
      <c r="M50" s="40" t="str">
        <f ca="1">$AX26</f>
        <v/>
      </c>
      <c r="N50" s="40"/>
      <c r="O50" s="37"/>
      <c r="P50" s="38"/>
      <c r="Q50" s="39" t="str">
        <f ca="1">$AS27</f>
        <v>⑥</v>
      </c>
      <c r="R50" s="40" t="str">
        <f ca="1">$AU27</f>
        <v>⑩</v>
      </c>
      <c r="S50" s="40" t="str">
        <f ca="1">$AW27</f>
        <v/>
      </c>
      <c r="T50" s="40" t="str">
        <f ca="1">$AX27</f>
        <v/>
      </c>
      <c r="U50" s="41"/>
      <c r="V50" s="16"/>
      <c r="W50" s="16"/>
      <c r="X50" s="126"/>
      <c r="Y50" s="16"/>
      <c r="Z50" s="16"/>
      <c r="AA50" s="17"/>
      <c r="AB50" s="127" t="s">
        <v>132</v>
      </c>
      <c r="AC50" s="128" t="str">
        <f t="shared" ca="1" si="58"/>
        <v>OK</v>
      </c>
      <c r="AD50" s="128" t="str">
        <f t="shared" ca="1" si="59"/>
        <v>NO</v>
      </c>
      <c r="AE50" s="128" t="str">
        <f t="shared" ca="1" si="60"/>
        <v>NO</v>
      </c>
      <c r="AF50" s="128" t="str">
        <f t="shared" ca="1" si="61"/>
        <v>NO</v>
      </c>
      <c r="AG50" s="128" t="str">
        <f t="shared" ca="1" si="62"/>
        <v>NO</v>
      </c>
      <c r="AH50" s="2"/>
      <c r="AI50" s="158" t="s">
        <v>133</v>
      </c>
      <c r="AJ50" s="129" t="str">
        <f t="shared" ca="1" si="63"/>
        <v>OK</v>
      </c>
      <c r="AK50" s="130" t="str">
        <f t="shared" ca="1" si="64"/>
        <v>OK</v>
      </c>
      <c r="AL50" s="131" t="str">
        <f t="shared" ca="1" si="65"/>
        <v>OK</v>
      </c>
      <c r="AN50" s="129" t="str">
        <f t="shared" ca="1" si="66"/>
        <v>NO</v>
      </c>
      <c r="AO50" s="130" t="str">
        <f t="shared" ca="1" si="67"/>
        <v/>
      </c>
      <c r="AP50" s="130" t="str">
        <f t="shared" ca="1" si="68"/>
        <v>NO</v>
      </c>
      <c r="AQ50" s="131" t="str">
        <f t="shared" ca="1" si="69"/>
        <v>OK</v>
      </c>
      <c r="AS50" s="129" t="str">
        <f t="shared" ca="1" si="70"/>
        <v>NO</v>
      </c>
      <c r="AT50" s="130" t="str">
        <f t="shared" ca="1" si="71"/>
        <v>OK</v>
      </c>
      <c r="AU50" s="131" t="str">
        <f t="shared" ca="1" si="72"/>
        <v>NO</v>
      </c>
      <c r="AX50" s="129" t="str">
        <f t="shared" ca="1" si="73"/>
        <v>NO</v>
      </c>
      <c r="AY50" s="130" t="str">
        <f t="shared" ca="1" si="74"/>
        <v>NO</v>
      </c>
      <c r="AZ50" s="130" t="str">
        <f t="shared" ca="1" si="75"/>
        <v>NO</v>
      </c>
      <c r="BA50" s="131" t="str">
        <f t="shared" ca="1" si="76"/>
        <v/>
      </c>
      <c r="BC50" s="129" t="str">
        <f t="shared" ca="1" si="77"/>
        <v>NO</v>
      </c>
      <c r="BD50" s="130" t="str">
        <f t="shared" ca="1" si="78"/>
        <v>OK</v>
      </c>
      <c r="BE50" s="131" t="str">
        <f t="shared" ca="1" si="79"/>
        <v>NO</v>
      </c>
      <c r="BG50" s="74" t="s">
        <v>70</v>
      </c>
      <c r="BH50" s="132"/>
      <c r="BI50" s="133"/>
      <c r="BJ50" s="134">
        <f t="shared" ca="1" si="80"/>
        <v>3</v>
      </c>
      <c r="BK50" s="135" t="str">
        <f t="shared" si="81"/>
        <v/>
      </c>
      <c r="BL50" s="135">
        <f t="shared" ca="1" si="82"/>
        <v>3</v>
      </c>
      <c r="BM50" s="136" t="str">
        <f t="shared" ca="1" si="83"/>
        <v/>
      </c>
      <c r="BN50" s="137" t="str">
        <f t="shared" ca="1" si="84"/>
        <v/>
      </c>
      <c r="BO50" s="136" t="str">
        <f t="shared" ca="1" si="85"/>
        <v/>
      </c>
      <c r="BP50" s="137" t="str">
        <f t="shared" ca="1" si="86"/>
        <v/>
      </c>
      <c r="BQ50" s="138"/>
      <c r="BR50" s="134" t="str">
        <f t="shared" ca="1" si="87"/>
        <v/>
      </c>
      <c r="BS50" s="140" t="str">
        <f t="shared" ca="1" si="88"/>
        <v/>
      </c>
      <c r="BT50" s="141" t="str">
        <f t="shared" ca="1" si="89"/>
        <v/>
      </c>
      <c r="BU50" s="142" t="str">
        <f t="shared" ca="1" si="90"/>
        <v/>
      </c>
      <c r="BW50" s="134">
        <f t="shared" ca="1" si="91"/>
        <v>10</v>
      </c>
      <c r="BX50" s="135">
        <f t="shared" ca="1" si="92"/>
        <v>10</v>
      </c>
      <c r="BY50" s="135" t="str">
        <f t="shared" ca="1" si="93"/>
        <v/>
      </c>
      <c r="BZ50" s="136" t="str">
        <f t="shared" ca="1" si="94"/>
        <v/>
      </c>
      <c r="CA50" s="137" t="str">
        <f t="shared" ca="1" si="95"/>
        <v/>
      </c>
      <c r="CB50" s="136" t="str">
        <f t="shared" ca="1" si="96"/>
        <v/>
      </c>
      <c r="CC50" s="137" t="str">
        <f t="shared" ca="1" si="97"/>
        <v/>
      </c>
      <c r="CE50" s="134" t="str">
        <f t="shared" ca="1" si="98"/>
        <v/>
      </c>
      <c r="CF50" s="140" t="str">
        <f t="shared" ca="1" si="99"/>
        <v/>
      </c>
      <c r="CG50" s="143" t="str">
        <f t="shared" ca="1" si="100"/>
        <v/>
      </c>
      <c r="CH50" s="142" t="str">
        <f t="shared" ca="1" si="101"/>
        <v/>
      </c>
      <c r="CI50" s="144"/>
      <c r="CJ50" s="134" t="str">
        <f t="shared" ca="1" si="102"/>
        <v/>
      </c>
      <c r="CK50" s="135" t="str">
        <f t="shared" ca="1" si="103"/>
        <v/>
      </c>
      <c r="CL50" s="135" t="str">
        <f t="shared" ca="1" si="104"/>
        <v/>
      </c>
      <c r="CM50" s="136" t="str">
        <f t="shared" ca="1" si="105"/>
        <v/>
      </c>
      <c r="CN50" s="137" t="str">
        <f t="shared" ca="1" si="106"/>
        <v/>
      </c>
      <c r="CO50" s="136" t="str">
        <f t="shared" ca="1" si="107"/>
        <v/>
      </c>
      <c r="CP50" s="137" t="str">
        <f t="shared" ca="1" si="108"/>
        <v/>
      </c>
      <c r="CQ50" s="110"/>
      <c r="CR50" s="145" t="str">
        <f t="shared" ca="1" si="109"/>
        <v/>
      </c>
      <c r="CS50" s="146"/>
      <c r="CT50" s="147"/>
      <c r="CU50" s="148"/>
      <c r="CV50" s="136">
        <f t="shared" ca="1" si="51"/>
        <v>4</v>
      </c>
      <c r="CW50" s="141">
        <f t="shared" ca="1" si="52"/>
        <v>3</v>
      </c>
      <c r="CX50" s="142">
        <f t="shared" ca="1" si="110"/>
        <v>1</v>
      </c>
      <c r="CY50" s="137">
        <f t="shared" ca="1" si="111"/>
        <v>0</v>
      </c>
      <c r="CZ50" s="149" t="str">
        <f t="shared" ca="1" si="112"/>
        <v>OK</v>
      </c>
      <c r="DA50" s="150">
        <f t="shared" ca="1" si="53"/>
        <v>1</v>
      </c>
      <c r="DB50" s="141">
        <f t="shared" ca="1" si="54"/>
        <v>9</v>
      </c>
      <c r="DC50" s="142">
        <f t="shared" ca="1" si="113"/>
        <v>-8</v>
      </c>
      <c r="DD50" s="137">
        <f t="shared" ca="1" si="114"/>
        <v>-8</v>
      </c>
      <c r="DE50" s="151" t="str">
        <f t="shared" ca="1" si="115"/>
        <v/>
      </c>
      <c r="DF50" s="152">
        <f t="shared" ca="1" si="116"/>
        <v>8</v>
      </c>
      <c r="DG50" s="153">
        <f t="shared" ca="1" si="55"/>
        <v>2</v>
      </c>
      <c r="DH50" s="140">
        <f t="shared" ca="1" si="117"/>
        <v>6</v>
      </c>
      <c r="DI50" s="154">
        <f t="shared" ca="1" si="118"/>
        <v>6</v>
      </c>
      <c r="DJ50" s="149" t="str">
        <f t="shared" ca="1" si="119"/>
        <v/>
      </c>
      <c r="DK50" s="150">
        <f t="shared" ca="1" si="56"/>
        <v>6</v>
      </c>
      <c r="DL50" s="141">
        <f t="shared" ca="1" si="57"/>
        <v>0</v>
      </c>
      <c r="DM50" s="142">
        <f t="shared" ca="1" si="120"/>
        <v>6</v>
      </c>
      <c r="DO50" s="155">
        <v>7</v>
      </c>
      <c r="DP50" s="156" t="s">
        <v>36</v>
      </c>
      <c r="DQ50" s="156" t="s">
        <v>72</v>
      </c>
      <c r="DT50" s="157"/>
      <c r="DU50" s="157"/>
      <c r="DV50" s="23"/>
      <c r="DW50" s="24"/>
      <c r="DX50" s="16"/>
      <c r="DY50" s="26"/>
      <c r="DZ50" s="74"/>
      <c r="EA50" s="74"/>
      <c r="ED50" s="207"/>
      <c r="EE50" s="24"/>
      <c r="EF50" s="16"/>
      <c r="EG50" s="26"/>
      <c r="EH50" s="46"/>
      <c r="EI50" s="26"/>
      <c r="EL50" s="23">
        <f t="shared" ca="1" si="3"/>
        <v>0.81914412461654429</v>
      </c>
      <c r="EM50" s="24">
        <f t="shared" ca="1" si="4"/>
        <v>11</v>
      </c>
      <c r="EN50" s="16"/>
      <c r="EO50" s="26">
        <v>50</v>
      </c>
      <c r="EP50" s="46">
        <v>9</v>
      </c>
      <c r="EQ50" s="27">
        <v>4</v>
      </c>
      <c r="ET50" s="23">
        <f t="shared" ca="1" si="5"/>
        <v>0.66287094976849636</v>
      </c>
      <c r="EU50" s="24">
        <f t="shared" ca="1" si="6"/>
        <v>18</v>
      </c>
      <c r="EV50" s="16"/>
      <c r="EW50" s="26">
        <v>50</v>
      </c>
      <c r="EX50" s="46">
        <v>9</v>
      </c>
      <c r="EY50" s="27">
        <v>4</v>
      </c>
    </row>
    <row r="51" spans="1:155" s="9" customFormat="1" ht="42" customHeight="1" thickBot="1" x14ac:dyDescent="0.3">
      <c r="A51" s="42"/>
      <c r="B51" s="16"/>
      <c r="C51" s="43">
        <f t="shared" ref="C51:F53" ca="1" si="124">C24</f>
        <v>4</v>
      </c>
      <c r="D51" s="44">
        <f t="shared" ca="1" si="124"/>
        <v>4</v>
      </c>
      <c r="E51" s="44">
        <f t="shared" ca="1" si="124"/>
        <v>7</v>
      </c>
      <c r="F51" s="44">
        <f t="shared" ca="1" si="124"/>
        <v>9</v>
      </c>
      <c r="G51" s="41"/>
      <c r="H51" s="42"/>
      <c r="I51" s="16"/>
      <c r="J51" s="43">
        <f t="shared" ref="J51:M53" ca="1" si="125">J24</f>
        <v>5</v>
      </c>
      <c r="K51" s="44">
        <f t="shared" ca="1" si="125"/>
        <v>0</v>
      </c>
      <c r="L51" s="44">
        <f t="shared" ca="1" si="125"/>
        <v>7</v>
      </c>
      <c r="M51" s="44">
        <f t="shared" ca="1" si="125"/>
        <v>8</v>
      </c>
      <c r="N51" s="41"/>
      <c r="O51" s="42"/>
      <c r="P51" s="16"/>
      <c r="Q51" s="43">
        <f t="shared" ref="Q51:T53" ca="1" si="126">Q24</f>
        <v>7</v>
      </c>
      <c r="R51" s="44">
        <f t="shared" ca="1" si="126"/>
        <v>1</v>
      </c>
      <c r="S51" s="44">
        <f t="shared" ca="1" si="126"/>
        <v>3</v>
      </c>
      <c r="T51" s="44">
        <f t="shared" ca="1" si="126"/>
        <v>8</v>
      </c>
      <c r="U51" s="41"/>
      <c r="V51" s="16"/>
      <c r="W51" s="16"/>
      <c r="X51" s="126"/>
      <c r="Y51" s="16"/>
      <c r="Z51" s="16"/>
      <c r="AA51" s="17"/>
      <c r="AB51" s="127" t="s">
        <v>134</v>
      </c>
      <c r="AC51" s="128" t="str">
        <f t="shared" ca="1" si="58"/>
        <v>OK</v>
      </c>
      <c r="AD51" s="128" t="str">
        <f t="shared" ca="1" si="59"/>
        <v>NO</v>
      </c>
      <c r="AE51" s="128" t="str">
        <f t="shared" ca="1" si="60"/>
        <v>NO</v>
      </c>
      <c r="AF51" s="128" t="str">
        <f t="shared" ca="1" si="61"/>
        <v>NO</v>
      </c>
      <c r="AG51" s="128" t="str">
        <f t="shared" ca="1" si="62"/>
        <v>NO</v>
      </c>
      <c r="AH51" s="2"/>
      <c r="AI51" s="158" t="s">
        <v>135</v>
      </c>
      <c r="AJ51" s="129" t="str">
        <f t="shared" ca="1" si="63"/>
        <v>OK</v>
      </c>
      <c r="AK51" s="130" t="str">
        <f t="shared" ca="1" si="64"/>
        <v>OK</v>
      </c>
      <c r="AL51" s="131" t="str">
        <f t="shared" ca="1" si="65"/>
        <v>OK</v>
      </c>
      <c r="AN51" s="129" t="str">
        <f t="shared" ca="1" si="66"/>
        <v>NO</v>
      </c>
      <c r="AO51" s="130" t="str">
        <f t="shared" ca="1" si="67"/>
        <v/>
      </c>
      <c r="AP51" s="130" t="str">
        <f t="shared" ca="1" si="68"/>
        <v>NO</v>
      </c>
      <c r="AQ51" s="131" t="str">
        <f t="shared" ca="1" si="69"/>
        <v>OK</v>
      </c>
      <c r="AS51" s="129" t="str">
        <f t="shared" ca="1" si="70"/>
        <v>NO</v>
      </c>
      <c r="AT51" s="130" t="str">
        <f t="shared" ca="1" si="71"/>
        <v>OK</v>
      </c>
      <c r="AU51" s="131" t="str">
        <f t="shared" ca="1" si="72"/>
        <v>NO</v>
      </c>
      <c r="AX51" s="129" t="str">
        <f t="shared" ca="1" si="73"/>
        <v>NO</v>
      </c>
      <c r="AY51" s="130" t="str">
        <f t="shared" ca="1" si="74"/>
        <v>NO</v>
      </c>
      <c r="AZ51" s="130" t="str">
        <f t="shared" ca="1" si="75"/>
        <v>NO</v>
      </c>
      <c r="BA51" s="131" t="str">
        <f t="shared" ca="1" si="76"/>
        <v/>
      </c>
      <c r="BC51" s="129" t="str">
        <f t="shared" ca="1" si="77"/>
        <v>NO</v>
      </c>
      <c r="BD51" s="130" t="str">
        <f t="shared" ca="1" si="78"/>
        <v>OK</v>
      </c>
      <c r="BE51" s="131" t="str">
        <f t="shared" ca="1" si="79"/>
        <v>NO</v>
      </c>
      <c r="BG51" s="74" t="s">
        <v>70</v>
      </c>
      <c r="BH51" s="132"/>
      <c r="BI51" s="133"/>
      <c r="BJ51" s="134">
        <f t="shared" ca="1" si="80"/>
        <v>4</v>
      </c>
      <c r="BK51" s="135" t="str">
        <f t="shared" si="81"/>
        <v/>
      </c>
      <c r="BL51" s="135">
        <f t="shared" ca="1" si="82"/>
        <v>4</v>
      </c>
      <c r="BM51" s="136" t="str">
        <f t="shared" ca="1" si="83"/>
        <v/>
      </c>
      <c r="BN51" s="137" t="str">
        <f t="shared" ca="1" si="84"/>
        <v/>
      </c>
      <c r="BO51" s="136" t="str">
        <f t="shared" ca="1" si="85"/>
        <v/>
      </c>
      <c r="BP51" s="137" t="str">
        <f t="shared" ca="1" si="86"/>
        <v/>
      </c>
      <c r="BQ51" s="138"/>
      <c r="BR51" s="134" t="str">
        <f t="shared" ca="1" si="87"/>
        <v/>
      </c>
      <c r="BS51" s="140" t="str">
        <f t="shared" ca="1" si="88"/>
        <v/>
      </c>
      <c r="BT51" s="141" t="str">
        <f t="shared" ca="1" si="89"/>
        <v/>
      </c>
      <c r="BU51" s="142" t="str">
        <f t="shared" ca="1" si="90"/>
        <v/>
      </c>
      <c r="BW51" s="134">
        <f t="shared" ca="1" si="91"/>
        <v>10</v>
      </c>
      <c r="BX51" s="135">
        <f t="shared" ca="1" si="92"/>
        <v>10</v>
      </c>
      <c r="BY51" s="135" t="str">
        <f t="shared" ca="1" si="93"/>
        <v/>
      </c>
      <c r="BZ51" s="136" t="str">
        <f t="shared" ca="1" si="94"/>
        <v/>
      </c>
      <c r="CA51" s="137" t="str">
        <f t="shared" ca="1" si="95"/>
        <v/>
      </c>
      <c r="CB51" s="136" t="str">
        <f t="shared" ca="1" si="96"/>
        <v/>
      </c>
      <c r="CC51" s="137" t="str">
        <f t="shared" ca="1" si="97"/>
        <v/>
      </c>
      <c r="CE51" s="134" t="str">
        <f t="shared" ca="1" si="98"/>
        <v/>
      </c>
      <c r="CF51" s="140" t="str">
        <f t="shared" ca="1" si="99"/>
        <v/>
      </c>
      <c r="CG51" s="143" t="str">
        <f t="shared" ca="1" si="100"/>
        <v/>
      </c>
      <c r="CH51" s="142" t="str">
        <f t="shared" ca="1" si="101"/>
        <v/>
      </c>
      <c r="CI51" s="144"/>
      <c r="CJ51" s="134" t="str">
        <f t="shared" ca="1" si="102"/>
        <v/>
      </c>
      <c r="CK51" s="135" t="str">
        <f t="shared" ca="1" si="103"/>
        <v/>
      </c>
      <c r="CL51" s="135" t="str">
        <f t="shared" ca="1" si="104"/>
        <v/>
      </c>
      <c r="CM51" s="136" t="str">
        <f t="shared" ca="1" si="105"/>
        <v/>
      </c>
      <c r="CN51" s="137" t="str">
        <f t="shared" ca="1" si="106"/>
        <v/>
      </c>
      <c r="CO51" s="136" t="str">
        <f t="shared" ca="1" si="107"/>
        <v/>
      </c>
      <c r="CP51" s="137" t="str">
        <f t="shared" ca="1" si="108"/>
        <v/>
      </c>
      <c r="CQ51" s="110"/>
      <c r="CR51" s="145" t="str">
        <f t="shared" ca="1" si="109"/>
        <v/>
      </c>
      <c r="CS51" s="146"/>
      <c r="CT51" s="147"/>
      <c r="CU51" s="148"/>
      <c r="CV51" s="136">
        <f t="shared" ca="1" si="51"/>
        <v>5</v>
      </c>
      <c r="CW51" s="141">
        <f t="shared" ca="1" si="52"/>
        <v>1</v>
      </c>
      <c r="CX51" s="142">
        <f t="shared" ca="1" si="110"/>
        <v>4</v>
      </c>
      <c r="CY51" s="137">
        <f t="shared" ca="1" si="111"/>
        <v>3</v>
      </c>
      <c r="CZ51" s="149" t="str">
        <f t="shared" ca="1" si="112"/>
        <v>OK</v>
      </c>
      <c r="DA51" s="150">
        <f t="shared" ca="1" si="53"/>
        <v>6</v>
      </c>
      <c r="DB51" s="141">
        <f t="shared" ca="1" si="54"/>
        <v>9</v>
      </c>
      <c r="DC51" s="142">
        <f t="shared" ca="1" si="113"/>
        <v>-3</v>
      </c>
      <c r="DD51" s="137">
        <f t="shared" ca="1" si="114"/>
        <v>-3</v>
      </c>
      <c r="DE51" s="151" t="str">
        <f t="shared" ca="1" si="115"/>
        <v/>
      </c>
      <c r="DF51" s="152">
        <f t="shared" ca="1" si="116"/>
        <v>5</v>
      </c>
      <c r="DG51" s="153">
        <f t="shared" ca="1" si="55"/>
        <v>2</v>
      </c>
      <c r="DH51" s="140">
        <f t="shared" ca="1" si="117"/>
        <v>3</v>
      </c>
      <c r="DI51" s="154">
        <f t="shared" ca="1" si="118"/>
        <v>3</v>
      </c>
      <c r="DJ51" s="149" t="str">
        <f t="shared" ca="1" si="119"/>
        <v/>
      </c>
      <c r="DK51" s="150">
        <f t="shared" ca="1" si="56"/>
        <v>6</v>
      </c>
      <c r="DL51" s="141">
        <f t="shared" ca="1" si="57"/>
        <v>6</v>
      </c>
      <c r="DM51" s="142">
        <f t="shared" ca="1" si="120"/>
        <v>0</v>
      </c>
      <c r="DO51" s="155">
        <v>8</v>
      </c>
      <c r="DP51" s="156" t="s">
        <v>136</v>
      </c>
      <c r="DQ51" s="156" t="s">
        <v>72</v>
      </c>
      <c r="DT51" s="157"/>
      <c r="DU51" s="157"/>
      <c r="DV51" s="23"/>
      <c r="DW51" s="24"/>
      <c r="DX51" s="16"/>
      <c r="DY51" s="26"/>
      <c r="DZ51" s="74"/>
      <c r="EA51" s="74"/>
      <c r="ED51" s="207"/>
      <c r="EE51" s="24"/>
      <c r="EF51" s="16"/>
      <c r="EG51" s="26"/>
      <c r="EH51" s="46"/>
      <c r="EI51" s="26"/>
      <c r="EL51" s="23">
        <f t="shared" ca="1" si="3"/>
        <v>0.16276812138467089</v>
      </c>
      <c r="EM51" s="24">
        <f t="shared" ca="1" si="4"/>
        <v>46</v>
      </c>
      <c r="EN51" s="16"/>
      <c r="EO51" s="26">
        <v>51</v>
      </c>
      <c r="EP51" s="46">
        <v>9</v>
      </c>
      <c r="EQ51" s="27">
        <v>5</v>
      </c>
      <c r="ET51" s="23">
        <f t="shared" ca="1" si="5"/>
        <v>0.27636807242067796</v>
      </c>
      <c r="EU51" s="24">
        <f t="shared" ca="1" si="6"/>
        <v>40</v>
      </c>
      <c r="EV51" s="16"/>
      <c r="EW51" s="26">
        <v>51</v>
      </c>
      <c r="EX51" s="46">
        <v>9</v>
      </c>
      <c r="EY51" s="27">
        <v>5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3</v>
      </c>
      <c r="D52" s="45">
        <f t="shared" ca="1" si="124"/>
        <v>5</v>
      </c>
      <c r="E52" s="45">
        <f t="shared" ca="1" si="124"/>
        <v>0</v>
      </c>
      <c r="F52" s="45">
        <f t="shared" ca="1" si="124"/>
        <v>1</v>
      </c>
      <c r="G52" s="41"/>
      <c r="H52" s="42"/>
      <c r="I52" s="45" t="str">
        <f>I25</f>
        <v>－</v>
      </c>
      <c r="J52" s="45">
        <f t="shared" ca="1" si="125"/>
        <v>2</v>
      </c>
      <c r="K52" s="45">
        <f t="shared" ca="1" si="125"/>
        <v>8</v>
      </c>
      <c r="L52" s="45">
        <f t="shared" ca="1" si="125"/>
        <v>1</v>
      </c>
      <c r="M52" s="45">
        <f t="shared" ca="1" si="125"/>
        <v>2</v>
      </c>
      <c r="N52" s="41"/>
      <c r="O52" s="42"/>
      <c r="P52" s="45" t="s">
        <v>30</v>
      </c>
      <c r="Q52" s="45">
        <f t="shared" ca="1" si="126"/>
        <v>1</v>
      </c>
      <c r="R52" s="45">
        <f t="shared" ca="1" si="126"/>
        <v>2</v>
      </c>
      <c r="S52" s="45">
        <f t="shared" ca="1" si="126"/>
        <v>0</v>
      </c>
      <c r="T52" s="45">
        <f t="shared" ca="1" si="126"/>
        <v>4</v>
      </c>
      <c r="U52" s="41"/>
      <c r="V52" s="16"/>
      <c r="W52" s="16"/>
      <c r="X52" s="126"/>
      <c r="Y52" s="16"/>
      <c r="Z52" s="16"/>
      <c r="AA52" s="17"/>
      <c r="AB52" s="127" t="s">
        <v>137</v>
      </c>
      <c r="AC52" s="128" t="str">
        <f t="shared" ca="1" si="58"/>
        <v>OK</v>
      </c>
      <c r="AD52" s="128" t="str">
        <f t="shared" ca="1" si="59"/>
        <v>NO</v>
      </c>
      <c r="AE52" s="128" t="str">
        <f t="shared" ca="1" si="60"/>
        <v>NO</v>
      </c>
      <c r="AF52" s="128" t="str">
        <f t="shared" ca="1" si="61"/>
        <v>NO</v>
      </c>
      <c r="AG52" s="128" t="str">
        <f t="shared" ca="1" si="62"/>
        <v>NO</v>
      </c>
      <c r="AH52" s="2"/>
      <c r="AI52" s="158" t="s">
        <v>138</v>
      </c>
      <c r="AJ52" s="129" t="str">
        <f t="shared" ca="1" si="63"/>
        <v>OK</v>
      </c>
      <c r="AK52" s="130" t="str">
        <f t="shared" ca="1" si="64"/>
        <v>OK</v>
      </c>
      <c r="AL52" s="131" t="str">
        <f t="shared" ca="1" si="65"/>
        <v>OK</v>
      </c>
      <c r="AN52" s="129" t="str">
        <f t="shared" ca="1" si="66"/>
        <v>NO</v>
      </c>
      <c r="AO52" s="130" t="str">
        <f t="shared" ca="1" si="67"/>
        <v/>
      </c>
      <c r="AP52" s="130" t="str">
        <f t="shared" ca="1" si="68"/>
        <v>NO</v>
      </c>
      <c r="AQ52" s="131" t="str">
        <f t="shared" ca="1" si="69"/>
        <v>OK</v>
      </c>
      <c r="AS52" s="129" t="str">
        <f t="shared" ca="1" si="70"/>
        <v>NO</v>
      </c>
      <c r="AT52" s="130" t="str">
        <f t="shared" ca="1" si="71"/>
        <v>OK</v>
      </c>
      <c r="AU52" s="131" t="str">
        <f t="shared" ca="1" si="72"/>
        <v>NO</v>
      </c>
      <c r="AX52" s="129" t="str">
        <f t="shared" ca="1" si="73"/>
        <v>NO</v>
      </c>
      <c r="AY52" s="130" t="str">
        <f t="shared" ca="1" si="74"/>
        <v>NO</v>
      </c>
      <c r="AZ52" s="130" t="str">
        <f t="shared" ca="1" si="75"/>
        <v>NO</v>
      </c>
      <c r="BA52" s="131" t="str">
        <f t="shared" ca="1" si="76"/>
        <v/>
      </c>
      <c r="BC52" s="129" t="str">
        <f t="shared" ca="1" si="77"/>
        <v>NO</v>
      </c>
      <c r="BD52" s="130" t="str">
        <f t="shared" ca="1" si="78"/>
        <v>OK</v>
      </c>
      <c r="BE52" s="131" t="str">
        <f t="shared" ca="1" si="79"/>
        <v>NO</v>
      </c>
      <c r="BG52" s="74" t="s">
        <v>70</v>
      </c>
      <c r="BH52" s="132"/>
      <c r="BI52" s="133"/>
      <c r="BJ52" s="134">
        <f t="shared" ca="1" si="80"/>
        <v>3</v>
      </c>
      <c r="BK52" s="135" t="str">
        <f t="shared" si="81"/>
        <v/>
      </c>
      <c r="BL52" s="135">
        <f t="shared" ca="1" si="82"/>
        <v>3</v>
      </c>
      <c r="BM52" s="136" t="str">
        <f t="shared" ca="1" si="83"/>
        <v/>
      </c>
      <c r="BN52" s="137" t="str">
        <f t="shared" ca="1" si="84"/>
        <v/>
      </c>
      <c r="BO52" s="136" t="str">
        <f t="shared" ca="1" si="85"/>
        <v/>
      </c>
      <c r="BP52" s="137" t="str">
        <f t="shared" ca="1" si="86"/>
        <v/>
      </c>
      <c r="BQ52" s="138"/>
      <c r="BR52" s="134" t="str">
        <f t="shared" ca="1" si="87"/>
        <v/>
      </c>
      <c r="BS52" s="140" t="str">
        <f t="shared" ca="1" si="88"/>
        <v/>
      </c>
      <c r="BT52" s="141" t="str">
        <f t="shared" ca="1" si="89"/>
        <v/>
      </c>
      <c r="BU52" s="142" t="str">
        <f t="shared" ca="1" si="90"/>
        <v/>
      </c>
      <c r="BW52" s="134">
        <f t="shared" ca="1" si="91"/>
        <v>10</v>
      </c>
      <c r="BX52" s="135">
        <f t="shared" ca="1" si="92"/>
        <v>10</v>
      </c>
      <c r="BY52" s="135" t="str">
        <f t="shared" ca="1" si="93"/>
        <v/>
      </c>
      <c r="BZ52" s="136" t="str">
        <f t="shared" ca="1" si="94"/>
        <v/>
      </c>
      <c r="CA52" s="137" t="str">
        <f t="shared" ca="1" si="95"/>
        <v/>
      </c>
      <c r="CB52" s="136" t="str">
        <f t="shared" ca="1" si="96"/>
        <v/>
      </c>
      <c r="CC52" s="137" t="str">
        <f t="shared" ca="1" si="97"/>
        <v/>
      </c>
      <c r="CE52" s="134" t="str">
        <f t="shared" ca="1" si="98"/>
        <v/>
      </c>
      <c r="CF52" s="140" t="str">
        <f t="shared" ca="1" si="99"/>
        <v/>
      </c>
      <c r="CG52" s="143" t="str">
        <f t="shared" ca="1" si="100"/>
        <v/>
      </c>
      <c r="CH52" s="142" t="str">
        <f t="shared" ca="1" si="101"/>
        <v/>
      </c>
      <c r="CI52" s="144"/>
      <c r="CJ52" s="134" t="str">
        <f t="shared" ca="1" si="102"/>
        <v/>
      </c>
      <c r="CK52" s="135" t="str">
        <f t="shared" ca="1" si="103"/>
        <v/>
      </c>
      <c r="CL52" s="135" t="str">
        <f t="shared" ca="1" si="104"/>
        <v/>
      </c>
      <c r="CM52" s="136" t="str">
        <f t="shared" ca="1" si="105"/>
        <v/>
      </c>
      <c r="CN52" s="137" t="str">
        <f t="shared" ca="1" si="106"/>
        <v/>
      </c>
      <c r="CO52" s="136" t="str">
        <f t="shared" ca="1" si="107"/>
        <v/>
      </c>
      <c r="CP52" s="137" t="str">
        <f t="shared" ca="1" si="108"/>
        <v/>
      </c>
      <c r="CQ52" s="110"/>
      <c r="CR52" s="145" t="str">
        <f t="shared" ca="1" si="109"/>
        <v/>
      </c>
      <c r="CS52" s="146"/>
      <c r="CT52" s="147"/>
      <c r="CU52" s="148"/>
      <c r="CV52" s="136">
        <f t="shared" ca="1" si="51"/>
        <v>4</v>
      </c>
      <c r="CW52" s="141">
        <f t="shared" ca="1" si="52"/>
        <v>3</v>
      </c>
      <c r="CX52" s="142">
        <f t="shared" ca="1" si="110"/>
        <v>1</v>
      </c>
      <c r="CY52" s="137">
        <f t="shared" ca="1" si="111"/>
        <v>0</v>
      </c>
      <c r="CZ52" s="149" t="str">
        <f t="shared" ca="1" si="112"/>
        <v>OK</v>
      </c>
      <c r="DA52" s="150">
        <f t="shared" ca="1" si="53"/>
        <v>4</v>
      </c>
      <c r="DB52" s="141">
        <f t="shared" ca="1" si="54"/>
        <v>5</v>
      </c>
      <c r="DC52" s="142">
        <f t="shared" ca="1" si="113"/>
        <v>-1</v>
      </c>
      <c r="DD52" s="137">
        <f t="shared" ca="1" si="114"/>
        <v>-1</v>
      </c>
      <c r="DE52" s="151" t="str">
        <f t="shared" ca="1" si="115"/>
        <v/>
      </c>
      <c r="DF52" s="152">
        <f t="shared" ca="1" si="116"/>
        <v>7</v>
      </c>
      <c r="DG52" s="153">
        <f t="shared" ca="1" si="55"/>
        <v>0</v>
      </c>
      <c r="DH52" s="140">
        <f t="shared" ca="1" si="117"/>
        <v>7</v>
      </c>
      <c r="DI52" s="154">
        <f t="shared" ca="1" si="118"/>
        <v>7</v>
      </c>
      <c r="DJ52" s="149" t="str">
        <f t="shared" ca="1" si="119"/>
        <v/>
      </c>
      <c r="DK52" s="150">
        <f t="shared" ca="1" si="56"/>
        <v>9</v>
      </c>
      <c r="DL52" s="141">
        <f t="shared" ca="1" si="57"/>
        <v>1</v>
      </c>
      <c r="DM52" s="142">
        <f t="shared" ca="1" si="120"/>
        <v>8</v>
      </c>
      <c r="DO52" s="155">
        <v>9</v>
      </c>
      <c r="DP52" s="156" t="s">
        <v>43</v>
      </c>
      <c r="DQ52" s="156" t="s">
        <v>82</v>
      </c>
      <c r="DT52" s="157"/>
      <c r="DU52" s="157"/>
      <c r="DV52" s="23"/>
      <c r="DW52" s="24"/>
      <c r="DX52" s="16"/>
      <c r="DY52" s="26"/>
      <c r="DZ52" s="74"/>
      <c r="EA52" s="74"/>
      <c r="ED52" s="207"/>
      <c r="EE52" s="24"/>
      <c r="EF52" s="16"/>
      <c r="EG52" s="26"/>
      <c r="EH52" s="46"/>
      <c r="EI52" s="26"/>
      <c r="EL52" s="23">
        <f t="shared" ca="1" si="3"/>
        <v>0.56502161810534235</v>
      </c>
      <c r="EM52" s="24">
        <f t="shared" ca="1" si="4"/>
        <v>24</v>
      </c>
      <c r="EN52" s="16"/>
      <c r="EO52" s="26">
        <v>52</v>
      </c>
      <c r="EP52" s="46">
        <v>9</v>
      </c>
      <c r="EQ52" s="27">
        <v>6</v>
      </c>
      <c r="ET52" s="23">
        <f t="shared" ca="1" si="5"/>
        <v>0.41118064066233651</v>
      </c>
      <c r="EU52" s="24">
        <f t="shared" ca="1" si="6"/>
        <v>37</v>
      </c>
      <c r="EV52" s="16"/>
      <c r="EW52" s="26">
        <v>52</v>
      </c>
      <c r="EX52" s="46">
        <v>9</v>
      </c>
      <c r="EY52" s="27">
        <v>6</v>
      </c>
    </row>
    <row r="53" spans="1:155" s="9" customFormat="1" ht="42" customHeight="1" thickBot="1" x14ac:dyDescent="0.3">
      <c r="A53" s="42"/>
      <c r="B53" s="97"/>
      <c r="C53" s="98">
        <f t="shared" ca="1" si="124"/>
        <v>0</v>
      </c>
      <c r="D53" s="98">
        <f t="shared" ca="1" si="124"/>
        <v>9</v>
      </c>
      <c r="E53" s="98">
        <f t="shared" ca="1" si="124"/>
        <v>7</v>
      </c>
      <c r="F53" s="98">
        <f t="shared" ca="1" si="124"/>
        <v>8</v>
      </c>
      <c r="G53" s="41"/>
      <c r="H53" s="42"/>
      <c r="I53" s="97"/>
      <c r="J53" s="98">
        <f t="shared" ca="1" si="125"/>
        <v>2</v>
      </c>
      <c r="K53" s="98">
        <f t="shared" ca="1" si="125"/>
        <v>2</v>
      </c>
      <c r="L53" s="98">
        <f t="shared" ca="1" si="125"/>
        <v>6</v>
      </c>
      <c r="M53" s="98">
        <f t="shared" ca="1" si="125"/>
        <v>6</v>
      </c>
      <c r="N53" s="41"/>
      <c r="O53" s="42"/>
      <c r="P53" s="47"/>
      <c r="Q53" s="98">
        <f t="shared" ca="1" si="126"/>
        <v>5</v>
      </c>
      <c r="R53" s="98">
        <f t="shared" ca="1" si="126"/>
        <v>9</v>
      </c>
      <c r="S53" s="98">
        <f t="shared" ca="1" si="126"/>
        <v>3</v>
      </c>
      <c r="T53" s="98">
        <f t="shared" ca="1" si="126"/>
        <v>4</v>
      </c>
      <c r="U53" s="41"/>
      <c r="V53" s="16"/>
      <c r="W53" s="16"/>
      <c r="X53" s="126"/>
      <c r="Y53" s="16"/>
      <c r="Z53" s="16"/>
      <c r="AA53" s="17"/>
      <c r="AB53" s="127" t="s">
        <v>139</v>
      </c>
      <c r="AC53" s="128" t="str">
        <f t="shared" ca="1" si="58"/>
        <v>OK</v>
      </c>
      <c r="AD53" s="128" t="str">
        <f t="shared" ca="1" si="59"/>
        <v>NO</v>
      </c>
      <c r="AE53" s="128" t="str">
        <f t="shared" ca="1" si="60"/>
        <v>NO</v>
      </c>
      <c r="AF53" s="128" t="str">
        <f t="shared" ca="1" si="61"/>
        <v>NO</v>
      </c>
      <c r="AG53" s="128" t="str">
        <f t="shared" ca="1" si="62"/>
        <v>NO</v>
      </c>
      <c r="AH53" s="2"/>
      <c r="AI53" s="158" t="s">
        <v>140</v>
      </c>
      <c r="AJ53" s="129" t="str">
        <f t="shared" ca="1" si="63"/>
        <v>OK</v>
      </c>
      <c r="AK53" s="130" t="str">
        <f t="shared" ca="1" si="64"/>
        <v>OK</v>
      </c>
      <c r="AL53" s="131" t="str">
        <f t="shared" ca="1" si="65"/>
        <v>OK</v>
      </c>
      <c r="AN53" s="129" t="str">
        <f t="shared" ca="1" si="66"/>
        <v>NO</v>
      </c>
      <c r="AO53" s="130" t="str">
        <f t="shared" ca="1" si="67"/>
        <v/>
      </c>
      <c r="AP53" s="130" t="str">
        <f t="shared" ca="1" si="68"/>
        <v>OK</v>
      </c>
      <c r="AQ53" s="131" t="str">
        <f t="shared" ca="1" si="69"/>
        <v>OK</v>
      </c>
      <c r="AS53" s="129" t="str">
        <f t="shared" ca="1" si="70"/>
        <v>NO</v>
      </c>
      <c r="AT53" s="130" t="str">
        <f t="shared" ca="1" si="71"/>
        <v>NO</v>
      </c>
      <c r="AU53" s="131" t="str">
        <f t="shared" ca="1" si="72"/>
        <v>NO</v>
      </c>
      <c r="AX53" s="129" t="str">
        <f t="shared" ca="1" si="73"/>
        <v>NO</v>
      </c>
      <c r="AY53" s="130" t="str">
        <f t="shared" ca="1" si="74"/>
        <v>NO</v>
      </c>
      <c r="AZ53" s="130" t="str">
        <f t="shared" ca="1" si="75"/>
        <v>NO</v>
      </c>
      <c r="BA53" s="131" t="str">
        <f t="shared" ca="1" si="76"/>
        <v/>
      </c>
      <c r="BC53" s="129" t="str">
        <f t="shared" ca="1" si="77"/>
        <v>NO</v>
      </c>
      <c r="BD53" s="130" t="str">
        <f t="shared" ca="1" si="78"/>
        <v>OK</v>
      </c>
      <c r="BE53" s="131" t="str">
        <f t="shared" ca="1" si="79"/>
        <v>NO</v>
      </c>
      <c r="BG53" s="74" t="s">
        <v>70</v>
      </c>
      <c r="BH53" s="132"/>
      <c r="BI53" s="133"/>
      <c r="BJ53" s="134">
        <f t="shared" ca="1" si="80"/>
        <v>4</v>
      </c>
      <c r="BK53" s="135" t="str">
        <f t="shared" si="81"/>
        <v/>
      </c>
      <c r="BL53" s="135">
        <f t="shared" ca="1" si="82"/>
        <v>4</v>
      </c>
      <c r="BM53" s="136" t="str">
        <f t="shared" ca="1" si="83"/>
        <v/>
      </c>
      <c r="BN53" s="137" t="str">
        <f t="shared" ca="1" si="84"/>
        <v/>
      </c>
      <c r="BO53" s="136" t="str">
        <f t="shared" ca="1" si="85"/>
        <v/>
      </c>
      <c r="BP53" s="137" t="str">
        <f t="shared" ca="1" si="86"/>
        <v/>
      </c>
      <c r="BQ53" s="138"/>
      <c r="BR53" s="134" t="str">
        <f t="shared" ca="1" si="87"/>
        <v/>
      </c>
      <c r="BS53" s="140" t="str">
        <f t="shared" ca="1" si="88"/>
        <v/>
      </c>
      <c r="BT53" s="141" t="str">
        <f t="shared" ca="1" si="89"/>
        <v/>
      </c>
      <c r="BU53" s="142" t="str">
        <f t="shared" ca="1" si="90"/>
        <v/>
      </c>
      <c r="BW53" s="134">
        <f t="shared" ca="1" si="91"/>
        <v>10</v>
      </c>
      <c r="BX53" s="135">
        <f t="shared" ca="1" si="92"/>
        <v>10</v>
      </c>
      <c r="BY53" s="135" t="str">
        <f t="shared" ca="1" si="93"/>
        <v/>
      </c>
      <c r="BZ53" s="136" t="str">
        <f t="shared" ca="1" si="94"/>
        <v/>
      </c>
      <c r="CA53" s="137" t="str">
        <f t="shared" ca="1" si="95"/>
        <v/>
      </c>
      <c r="CB53" s="136">
        <f t="shared" ca="1" si="96"/>
        <v>10</v>
      </c>
      <c r="CC53" s="137">
        <f t="shared" ca="1" si="97"/>
        <v>0</v>
      </c>
      <c r="CE53" s="134" t="str">
        <f t="shared" ca="1" si="98"/>
        <v/>
      </c>
      <c r="CF53" s="140" t="str">
        <f t="shared" ca="1" si="99"/>
        <v/>
      </c>
      <c r="CG53" s="143" t="str">
        <f t="shared" ca="1" si="100"/>
        <v/>
      </c>
      <c r="CH53" s="142" t="str">
        <f t="shared" ca="1" si="101"/>
        <v/>
      </c>
      <c r="CI53" s="144"/>
      <c r="CJ53" s="134" t="str">
        <f t="shared" ca="1" si="102"/>
        <v/>
      </c>
      <c r="CK53" s="135" t="str">
        <f t="shared" ca="1" si="103"/>
        <v/>
      </c>
      <c r="CL53" s="135" t="str">
        <f t="shared" ca="1" si="104"/>
        <v/>
      </c>
      <c r="CM53" s="136" t="str">
        <f t="shared" ca="1" si="105"/>
        <v/>
      </c>
      <c r="CN53" s="137" t="str">
        <f t="shared" ca="1" si="106"/>
        <v/>
      </c>
      <c r="CO53" s="136" t="str">
        <f t="shared" ca="1" si="107"/>
        <v/>
      </c>
      <c r="CP53" s="137" t="str">
        <f t="shared" ca="1" si="108"/>
        <v/>
      </c>
      <c r="CQ53" s="110"/>
      <c r="CR53" s="145" t="str">
        <f t="shared" ca="1" si="109"/>
        <v/>
      </c>
      <c r="CS53" s="146"/>
      <c r="CT53" s="147"/>
      <c r="CU53" s="148"/>
      <c r="CV53" s="136">
        <f t="shared" ca="1" si="51"/>
        <v>5</v>
      </c>
      <c r="CW53" s="141">
        <f t="shared" ca="1" si="52"/>
        <v>2</v>
      </c>
      <c r="CX53" s="142">
        <f t="shared" ca="1" si="110"/>
        <v>3</v>
      </c>
      <c r="CY53" s="137">
        <f t="shared" ca="1" si="111"/>
        <v>2</v>
      </c>
      <c r="CZ53" s="149" t="str">
        <f t="shared" ca="1" si="112"/>
        <v>OK</v>
      </c>
      <c r="DA53" s="150">
        <f t="shared" ca="1" si="53"/>
        <v>0</v>
      </c>
      <c r="DB53" s="141">
        <f t="shared" ca="1" si="54"/>
        <v>8</v>
      </c>
      <c r="DC53" s="142">
        <f t="shared" ca="1" si="113"/>
        <v>-8</v>
      </c>
      <c r="DD53" s="137">
        <f t="shared" ca="1" si="114"/>
        <v>-8</v>
      </c>
      <c r="DE53" s="151" t="str">
        <f t="shared" ca="1" si="115"/>
        <v/>
      </c>
      <c r="DF53" s="152">
        <f t="shared" ca="1" si="116"/>
        <v>7</v>
      </c>
      <c r="DG53" s="153">
        <f t="shared" ca="1" si="55"/>
        <v>1</v>
      </c>
      <c r="DH53" s="140">
        <f t="shared" ca="1" si="117"/>
        <v>6</v>
      </c>
      <c r="DI53" s="154">
        <f t="shared" ca="1" si="118"/>
        <v>6</v>
      </c>
      <c r="DJ53" s="149" t="str">
        <f t="shared" ca="1" si="119"/>
        <v/>
      </c>
      <c r="DK53" s="150">
        <f t="shared" ca="1" si="56"/>
        <v>8</v>
      </c>
      <c r="DL53" s="141">
        <f t="shared" ca="1" si="57"/>
        <v>2</v>
      </c>
      <c r="DM53" s="142">
        <f t="shared" ca="1" si="120"/>
        <v>6</v>
      </c>
      <c r="DO53" s="73">
        <v>10</v>
      </c>
      <c r="DP53" s="156" t="s">
        <v>141</v>
      </c>
      <c r="DQ53" s="156" t="s">
        <v>82</v>
      </c>
      <c r="DT53" s="157"/>
      <c r="DU53" s="157"/>
      <c r="DV53" s="23"/>
      <c r="DW53" s="24"/>
      <c r="DX53" s="16"/>
      <c r="DY53" s="26"/>
      <c r="DZ53" s="74"/>
      <c r="EA53" s="74"/>
      <c r="ED53" s="207"/>
      <c r="EE53" s="24"/>
      <c r="EF53" s="16"/>
      <c r="EG53" s="26"/>
      <c r="EH53" s="46"/>
      <c r="EI53" s="26"/>
      <c r="EL53" s="23">
        <f t="shared" ca="1" si="3"/>
        <v>8.8694286523092303E-2</v>
      </c>
      <c r="EM53" s="24">
        <f t="shared" ca="1" si="4"/>
        <v>52</v>
      </c>
      <c r="EN53" s="16"/>
      <c r="EO53" s="26">
        <v>53</v>
      </c>
      <c r="EP53" s="46">
        <v>9</v>
      </c>
      <c r="EQ53" s="27">
        <v>7</v>
      </c>
      <c r="ET53" s="23">
        <f t="shared" ca="1" si="5"/>
        <v>0.81481978589628357</v>
      </c>
      <c r="EU53" s="24">
        <f t="shared" ca="1" si="6"/>
        <v>10</v>
      </c>
      <c r="EV53" s="16"/>
      <c r="EW53" s="26">
        <v>53</v>
      </c>
      <c r="EX53" s="46">
        <v>9</v>
      </c>
      <c r="EY53" s="27">
        <v>7</v>
      </c>
    </row>
    <row r="54" spans="1:155" s="9" customFormat="1" ht="20.100000000000001" customHeight="1" thickBot="1" x14ac:dyDescent="0.3">
      <c r="A54" s="50"/>
      <c r="B54" s="28"/>
      <c r="C54" s="28"/>
      <c r="D54" s="28"/>
      <c r="E54" s="28"/>
      <c r="F54" s="28"/>
      <c r="G54" s="51"/>
      <c r="H54" s="50"/>
      <c r="I54" s="28"/>
      <c r="J54" s="28"/>
      <c r="K54" s="28"/>
      <c r="L54" s="28"/>
      <c r="M54" s="28"/>
      <c r="N54" s="51"/>
      <c r="O54" s="50"/>
      <c r="P54" s="28"/>
      <c r="Q54" s="28"/>
      <c r="R54" s="28"/>
      <c r="S54" s="28"/>
      <c r="T54" s="28"/>
      <c r="U54" s="51"/>
      <c r="V54" s="16"/>
      <c r="W54" s="16"/>
      <c r="X54" s="160"/>
      <c r="Y54" s="16"/>
      <c r="Z54" s="16"/>
      <c r="AA54" s="17"/>
      <c r="AB54" s="127" t="s">
        <v>142</v>
      </c>
      <c r="AC54" s="128" t="str">
        <f t="shared" ca="1" si="58"/>
        <v>OK</v>
      </c>
      <c r="AD54" s="128" t="str">
        <f t="shared" ca="1" si="59"/>
        <v>NO</v>
      </c>
      <c r="AE54" s="128" t="str">
        <f t="shared" ca="1" si="60"/>
        <v>NO</v>
      </c>
      <c r="AF54" s="128" t="str">
        <f t="shared" ca="1" si="61"/>
        <v>NO</v>
      </c>
      <c r="AG54" s="128" t="str">
        <f t="shared" ca="1" si="62"/>
        <v>NO</v>
      </c>
      <c r="AH54" s="161"/>
      <c r="AI54" s="158" t="s">
        <v>143</v>
      </c>
      <c r="AJ54" s="129" t="str">
        <f t="shared" ca="1" si="63"/>
        <v>OK</v>
      </c>
      <c r="AK54" s="130" t="str">
        <f t="shared" ca="1" si="64"/>
        <v>OK</v>
      </c>
      <c r="AL54" s="131" t="str">
        <f t="shared" ca="1" si="65"/>
        <v>OK</v>
      </c>
      <c r="AN54" s="129" t="str">
        <f t="shared" ca="1" si="66"/>
        <v>NO</v>
      </c>
      <c r="AO54" s="130" t="str">
        <f t="shared" ca="1" si="67"/>
        <v/>
      </c>
      <c r="AP54" s="130" t="str">
        <f t="shared" ca="1" si="68"/>
        <v>NO</v>
      </c>
      <c r="AQ54" s="131" t="str">
        <f t="shared" ca="1" si="69"/>
        <v>OK</v>
      </c>
      <c r="AS54" s="129" t="str">
        <f t="shared" ca="1" si="70"/>
        <v>NO</v>
      </c>
      <c r="AT54" s="130" t="str">
        <f t="shared" ca="1" si="71"/>
        <v>OK</v>
      </c>
      <c r="AU54" s="131" t="str">
        <f t="shared" ca="1" si="72"/>
        <v>NO</v>
      </c>
      <c r="AX54" s="129" t="str">
        <f t="shared" ca="1" si="73"/>
        <v>NO</v>
      </c>
      <c r="AY54" s="130" t="str">
        <f t="shared" ca="1" si="74"/>
        <v>NO</v>
      </c>
      <c r="AZ54" s="130" t="str">
        <f t="shared" ca="1" si="75"/>
        <v>NO</v>
      </c>
      <c r="BA54" s="131" t="str">
        <f t="shared" ca="1" si="76"/>
        <v/>
      </c>
      <c r="BC54" s="129" t="str">
        <f t="shared" ca="1" si="77"/>
        <v>NO</v>
      </c>
      <c r="BD54" s="130" t="str">
        <f t="shared" ca="1" si="78"/>
        <v>OK</v>
      </c>
      <c r="BE54" s="131" t="str">
        <f t="shared" ca="1" si="79"/>
        <v>NO</v>
      </c>
      <c r="BG54" s="74" t="s">
        <v>70</v>
      </c>
      <c r="BH54" s="132"/>
      <c r="BI54" s="133"/>
      <c r="BJ54" s="134">
        <f t="shared" ca="1" si="80"/>
        <v>6</v>
      </c>
      <c r="BK54" s="135" t="str">
        <f t="shared" si="81"/>
        <v/>
      </c>
      <c r="BL54" s="135">
        <f t="shared" ca="1" si="82"/>
        <v>6</v>
      </c>
      <c r="BM54" s="136" t="str">
        <f t="shared" ca="1" si="83"/>
        <v/>
      </c>
      <c r="BN54" s="137" t="str">
        <f t="shared" ca="1" si="84"/>
        <v/>
      </c>
      <c r="BO54" s="136" t="str">
        <f t="shared" ca="1" si="85"/>
        <v/>
      </c>
      <c r="BP54" s="137" t="str">
        <f t="shared" ca="1" si="86"/>
        <v/>
      </c>
      <c r="BQ54" s="138"/>
      <c r="BR54" s="134" t="str">
        <f t="shared" ca="1" si="87"/>
        <v/>
      </c>
      <c r="BS54" s="140" t="str">
        <f t="shared" ca="1" si="88"/>
        <v/>
      </c>
      <c r="BT54" s="141" t="str">
        <f t="shared" ca="1" si="89"/>
        <v/>
      </c>
      <c r="BU54" s="142" t="str">
        <f t="shared" ca="1" si="90"/>
        <v/>
      </c>
      <c r="BW54" s="134">
        <f t="shared" ca="1" si="91"/>
        <v>10</v>
      </c>
      <c r="BX54" s="135">
        <f t="shared" ca="1" si="92"/>
        <v>10</v>
      </c>
      <c r="BY54" s="135" t="str">
        <f t="shared" ca="1" si="93"/>
        <v/>
      </c>
      <c r="BZ54" s="136" t="str">
        <f t="shared" ca="1" si="94"/>
        <v/>
      </c>
      <c r="CA54" s="137" t="str">
        <f t="shared" ca="1" si="95"/>
        <v/>
      </c>
      <c r="CB54" s="136" t="str">
        <f t="shared" ca="1" si="96"/>
        <v/>
      </c>
      <c r="CC54" s="137" t="str">
        <f t="shared" ca="1" si="97"/>
        <v/>
      </c>
      <c r="CE54" s="134" t="str">
        <f t="shared" ca="1" si="98"/>
        <v/>
      </c>
      <c r="CF54" s="140" t="str">
        <f t="shared" ca="1" si="99"/>
        <v/>
      </c>
      <c r="CG54" s="143" t="str">
        <f t="shared" ca="1" si="100"/>
        <v/>
      </c>
      <c r="CH54" s="142" t="str">
        <f t="shared" ca="1" si="101"/>
        <v/>
      </c>
      <c r="CI54" s="144"/>
      <c r="CJ54" s="134" t="str">
        <f t="shared" ca="1" si="102"/>
        <v/>
      </c>
      <c r="CK54" s="135" t="str">
        <f t="shared" ca="1" si="103"/>
        <v/>
      </c>
      <c r="CL54" s="135" t="str">
        <f t="shared" ca="1" si="104"/>
        <v/>
      </c>
      <c r="CM54" s="136" t="str">
        <f t="shared" ca="1" si="105"/>
        <v/>
      </c>
      <c r="CN54" s="137" t="str">
        <f t="shared" ca="1" si="106"/>
        <v/>
      </c>
      <c r="CO54" s="136" t="str">
        <f t="shared" ca="1" si="107"/>
        <v/>
      </c>
      <c r="CP54" s="137" t="str">
        <f t="shared" ca="1" si="108"/>
        <v/>
      </c>
      <c r="CQ54" s="110"/>
      <c r="CR54" s="145" t="str">
        <f t="shared" ca="1" si="109"/>
        <v/>
      </c>
      <c r="CS54" s="146"/>
      <c r="CT54" s="147"/>
      <c r="CU54" s="148"/>
      <c r="CV54" s="136">
        <f t="shared" ca="1" si="51"/>
        <v>7</v>
      </c>
      <c r="CW54" s="141">
        <f t="shared" ca="1" si="52"/>
        <v>1</v>
      </c>
      <c r="CX54" s="142">
        <f t="shared" ca="1" si="110"/>
        <v>6</v>
      </c>
      <c r="CY54" s="137">
        <f t="shared" ca="1" si="111"/>
        <v>5</v>
      </c>
      <c r="CZ54" s="149" t="str">
        <f t="shared" ca="1" si="112"/>
        <v>OK</v>
      </c>
      <c r="DA54" s="150">
        <f t="shared" ca="1" si="53"/>
        <v>1</v>
      </c>
      <c r="DB54" s="141">
        <f t="shared" ca="1" si="54"/>
        <v>2</v>
      </c>
      <c r="DC54" s="142">
        <f t="shared" ca="1" si="113"/>
        <v>-1</v>
      </c>
      <c r="DD54" s="137">
        <f t="shared" ca="1" si="114"/>
        <v>-1</v>
      </c>
      <c r="DE54" s="151" t="str">
        <f t="shared" ca="1" si="115"/>
        <v/>
      </c>
      <c r="DF54" s="152">
        <f t="shared" ca="1" si="116"/>
        <v>3</v>
      </c>
      <c r="DG54" s="153">
        <f t="shared" ca="1" si="55"/>
        <v>0</v>
      </c>
      <c r="DH54" s="140">
        <f t="shared" ca="1" si="117"/>
        <v>3</v>
      </c>
      <c r="DI54" s="154">
        <f t="shared" ca="1" si="118"/>
        <v>3</v>
      </c>
      <c r="DJ54" s="149" t="str">
        <f t="shared" ca="1" si="119"/>
        <v/>
      </c>
      <c r="DK54" s="150">
        <f t="shared" ca="1" si="56"/>
        <v>8</v>
      </c>
      <c r="DL54" s="141">
        <f t="shared" ca="1" si="57"/>
        <v>4</v>
      </c>
      <c r="DM54" s="142">
        <f t="shared" ca="1" si="120"/>
        <v>4</v>
      </c>
      <c r="DO54" s="162"/>
      <c r="DP54" s="162"/>
      <c r="DQ54" s="162"/>
      <c r="DT54" s="157"/>
      <c r="DU54" s="157"/>
      <c r="DV54" s="163"/>
      <c r="DW54" s="164"/>
      <c r="DX54" s="28"/>
      <c r="DY54" s="106"/>
      <c r="DZ54" s="74"/>
      <c r="EA54" s="74"/>
      <c r="ED54" s="207"/>
      <c r="EE54" s="24"/>
      <c r="EF54" s="16"/>
      <c r="EG54" s="26"/>
      <c r="EH54" s="46"/>
      <c r="EI54" s="26"/>
      <c r="EL54" s="23">
        <f t="shared" ca="1" si="3"/>
        <v>0.14749910882210848</v>
      </c>
      <c r="EM54" s="24">
        <f t="shared" ca="1" si="4"/>
        <v>47</v>
      </c>
      <c r="EN54" s="16"/>
      <c r="EO54" s="26">
        <v>54</v>
      </c>
      <c r="EP54" s="46">
        <v>9</v>
      </c>
      <c r="EQ54" s="27">
        <v>8</v>
      </c>
      <c r="ET54" s="23">
        <f t="shared" ca="1" si="5"/>
        <v>3.8964963628351668E-2</v>
      </c>
      <c r="EU54" s="24">
        <f t="shared" ca="1" si="6"/>
        <v>51</v>
      </c>
      <c r="EV54" s="16"/>
      <c r="EW54" s="26">
        <v>54</v>
      </c>
      <c r="EX54" s="46">
        <v>9</v>
      </c>
      <c r="EY54" s="27">
        <v>8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60"/>
      <c r="Y55" s="16"/>
      <c r="Z55" s="16"/>
      <c r="AA55" s="17"/>
      <c r="AB55" s="127"/>
      <c r="AC55" s="165"/>
      <c r="AD55" s="165"/>
      <c r="AE55" s="165"/>
      <c r="AF55" s="165"/>
      <c r="AI55" s="16"/>
      <c r="AJ55" s="16"/>
      <c r="AK55" s="74"/>
      <c r="AL55" s="74"/>
      <c r="AM55" s="74"/>
      <c r="AN55" s="16"/>
      <c r="AO55" s="16"/>
      <c r="AP55" s="74"/>
      <c r="AQ55" s="74"/>
      <c r="AR55" s="74"/>
      <c r="AS55" s="74"/>
      <c r="AU55" s="124"/>
      <c r="AV55" s="124"/>
      <c r="AW55" s="124"/>
      <c r="AX55" s="124"/>
      <c r="AY55" s="124"/>
      <c r="AZ55" s="124"/>
      <c r="BA55" s="124"/>
      <c r="BB55" s="124"/>
      <c r="BC55" s="124"/>
      <c r="BD55" s="124"/>
      <c r="BE55" s="124"/>
      <c r="BR55" s="74"/>
      <c r="BS55" s="74"/>
      <c r="BT55" s="74"/>
      <c r="BU55" s="74"/>
      <c r="BV55" s="74"/>
      <c r="DV55" s="166"/>
      <c r="DW55" s="167"/>
      <c r="DY55" s="17"/>
      <c r="ED55" s="207"/>
      <c r="EE55" s="24"/>
      <c r="EF55" s="16"/>
      <c r="EG55" s="26"/>
      <c r="EH55" s="46"/>
      <c r="EI55" s="26"/>
      <c r="EL55" s="163">
        <f t="shared" ca="1" si="3"/>
        <v>0.65100437559763913</v>
      </c>
      <c r="EM55" s="164">
        <f t="shared" ca="1" si="4"/>
        <v>20</v>
      </c>
      <c r="EN55" s="28"/>
      <c r="EO55" s="106">
        <v>55</v>
      </c>
      <c r="EP55" s="104">
        <v>9</v>
      </c>
      <c r="EQ55" s="107">
        <v>9</v>
      </c>
      <c r="ET55" s="163">
        <f t="shared" ca="1" si="5"/>
        <v>2.4059395136510453E-2</v>
      </c>
      <c r="EU55" s="164">
        <f t="shared" ca="1" si="6"/>
        <v>53</v>
      </c>
      <c r="EV55" s="28"/>
      <c r="EW55" s="106">
        <v>55</v>
      </c>
      <c r="EX55" s="104">
        <v>9</v>
      </c>
      <c r="EY55" s="107">
        <v>9</v>
      </c>
    </row>
    <row r="56" spans="1:155" x14ac:dyDescent="0.25">
      <c r="AC56" s="169"/>
      <c r="AD56" s="169"/>
      <c r="AE56" s="169"/>
      <c r="AF56" s="169"/>
      <c r="AG56" s="169"/>
      <c r="AH56" s="169"/>
      <c r="AI56" s="169"/>
      <c r="AJ56" s="16"/>
      <c r="AK56" s="16"/>
      <c r="AL56" s="170" t="s">
        <v>144</v>
      </c>
      <c r="AM56" s="16"/>
      <c r="AN56" s="16"/>
      <c r="AO56" s="170" t="s">
        <v>145</v>
      </c>
      <c r="AP56" s="16"/>
      <c r="AQ56" s="170" t="s">
        <v>146</v>
      </c>
      <c r="AR56" s="16"/>
      <c r="AS56" s="16"/>
      <c r="AT56" s="16"/>
      <c r="AU56" s="170" t="s">
        <v>147</v>
      </c>
      <c r="AV56" s="16"/>
      <c r="AW56" s="16"/>
      <c r="AX56" s="16"/>
      <c r="AY56" s="170" t="s">
        <v>148</v>
      </c>
      <c r="AZ56" s="16"/>
      <c r="BA56" s="170" t="s">
        <v>149</v>
      </c>
      <c r="BB56" s="16"/>
      <c r="BC56" s="16"/>
      <c r="BD56" s="16"/>
      <c r="BE56" s="170" t="s">
        <v>150</v>
      </c>
      <c r="BF56" s="9"/>
      <c r="BG56" s="9"/>
      <c r="BH56" s="171" t="s">
        <v>151</v>
      </c>
      <c r="BI56" s="9"/>
      <c r="BJ56" s="9"/>
      <c r="BK56" s="110" t="s">
        <v>152</v>
      </c>
      <c r="BL56" s="110" t="s">
        <v>153</v>
      </c>
      <c r="BM56" s="110" t="s">
        <v>154</v>
      </c>
      <c r="BN56" s="74"/>
      <c r="BO56" s="110" t="s">
        <v>155</v>
      </c>
      <c r="BP56" s="9"/>
      <c r="BQ56" s="16"/>
      <c r="BR56" s="171" t="s">
        <v>156</v>
      </c>
      <c r="BS56" s="110" t="s">
        <v>157</v>
      </c>
      <c r="BT56" s="110" t="s">
        <v>158</v>
      </c>
      <c r="BU56" s="110" t="s">
        <v>159</v>
      </c>
      <c r="BV56" s="9"/>
      <c r="BW56" s="9"/>
      <c r="BX56" s="110" t="s">
        <v>160</v>
      </c>
      <c r="BY56" s="110" t="s">
        <v>161</v>
      </c>
      <c r="BZ56" s="110" t="s">
        <v>145</v>
      </c>
      <c r="CA56" s="74"/>
      <c r="CB56" s="110" t="s">
        <v>146</v>
      </c>
      <c r="CC56" s="9"/>
      <c r="CD56" s="9"/>
      <c r="CE56" s="171" t="s">
        <v>162</v>
      </c>
      <c r="CF56" s="110" t="s">
        <v>163</v>
      </c>
      <c r="CG56" s="110" t="s">
        <v>164</v>
      </c>
      <c r="CH56" s="110" t="s">
        <v>165</v>
      </c>
      <c r="CI56" s="9"/>
      <c r="CJ56" s="9"/>
      <c r="CK56" s="110" t="s">
        <v>166</v>
      </c>
      <c r="CL56" s="110" t="s">
        <v>167</v>
      </c>
      <c r="CM56" s="110" t="s">
        <v>148</v>
      </c>
      <c r="CN56" s="74"/>
      <c r="CO56" s="110" t="s">
        <v>149</v>
      </c>
      <c r="CP56" s="9"/>
      <c r="CQ56" s="74"/>
      <c r="CR56" s="172">
        <v>10</v>
      </c>
      <c r="CS56" s="46"/>
      <c r="CT56" s="173" t="s">
        <v>168</v>
      </c>
      <c r="CU56" s="174" t="s">
        <v>169</v>
      </c>
      <c r="CV56" s="175"/>
      <c r="CW56" s="46"/>
      <c r="CX56" s="176"/>
      <c r="CY56" s="176" t="s">
        <v>168</v>
      </c>
      <c r="CZ56" s="175" t="s">
        <v>113</v>
      </c>
      <c r="DA56" s="46"/>
      <c r="DB56" s="46"/>
      <c r="DC56" s="176"/>
      <c r="DD56" s="176" t="s">
        <v>168</v>
      </c>
      <c r="DE56" s="175" t="s">
        <v>113</v>
      </c>
      <c r="DF56" s="16"/>
      <c r="DG56" s="16"/>
      <c r="DH56" s="16"/>
      <c r="DI56" s="177" t="s">
        <v>168</v>
      </c>
      <c r="DJ56" s="175" t="s">
        <v>113</v>
      </c>
      <c r="DK56" s="46"/>
      <c r="DL56" s="46"/>
      <c r="DM56" s="176"/>
      <c r="DO56" s="178"/>
      <c r="DV56" s="166"/>
      <c r="DW56" s="167"/>
      <c r="DY56" s="17"/>
      <c r="ED56" s="207"/>
      <c r="EE56" s="24"/>
      <c r="EF56" s="16"/>
      <c r="EG56" s="26"/>
      <c r="EH56" s="46"/>
      <c r="EI56" s="26"/>
      <c r="EJ56" s="16"/>
      <c r="EK56" s="16"/>
      <c r="EL56" s="207"/>
      <c r="EM56" s="24"/>
      <c r="EN56" s="16"/>
      <c r="EO56" s="26"/>
      <c r="EP56" s="46"/>
      <c r="EQ56" s="26"/>
      <c r="ET56" s="207"/>
      <c r="EU56" s="24"/>
      <c r="EV56" s="16"/>
      <c r="EW56" s="26"/>
    </row>
    <row r="57" spans="1:155" ht="264.75" thickBot="1" x14ac:dyDescent="0.3">
      <c r="AB57" s="46" t="s">
        <v>231</v>
      </c>
      <c r="AJ57" s="179" t="s">
        <v>170</v>
      </c>
      <c r="AK57" s="180" t="s">
        <v>171</v>
      </c>
      <c r="AL57" s="181" t="s">
        <v>172</v>
      </c>
      <c r="AM57" s="182"/>
      <c r="AN57" s="179" t="s">
        <v>173</v>
      </c>
      <c r="AO57" s="183" t="s">
        <v>174</v>
      </c>
      <c r="AP57" s="183" t="s">
        <v>175</v>
      </c>
      <c r="AQ57" s="184" t="s">
        <v>176</v>
      </c>
      <c r="AR57" s="9"/>
      <c r="AS57" s="179" t="s">
        <v>177</v>
      </c>
      <c r="AT57" s="180" t="s">
        <v>178</v>
      </c>
      <c r="AU57" s="181" t="s">
        <v>243</v>
      </c>
      <c r="AV57" s="9"/>
      <c r="AW57" s="9"/>
      <c r="AX57" s="179" t="s">
        <v>179</v>
      </c>
      <c r="AY57" s="183" t="s">
        <v>180</v>
      </c>
      <c r="AZ57" s="183" t="s">
        <v>181</v>
      </c>
      <c r="BA57" s="184" t="s">
        <v>182</v>
      </c>
      <c r="BB57" s="9"/>
      <c r="BC57" s="179" t="s">
        <v>183</v>
      </c>
      <c r="BD57" s="180" t="s">
        <v>184</v>
      </c>
      <c r="BE57" s="181" t="s">
        <v>185</v>
      </c>
      <c r="BF57" s="9"/>
      <c r="BG57" s="9"/>
      <c r="BH57" s="185" t="s">
        <v>186</v>
      </c>
      <c r="BI57" s="186" t="s">
        <v>187</v>
      </c>
      <c r="BJ57" s="187" t="s">
        <v>188</v>
      </c>
      <c r="BK57" s="188" t="s">
        <v>189</v>
      </c>
      <c r="BL57" s="188" t="s">
        <v>190</v>
      </c>
      <c r="BM57" s="189" t="s">
        <v>191</v>
      </c>
      <c r="BN57" s="190" t="s">
        <v>192</v>
      </c>
      <c r="BO57" s="189" t="s">
        <v>191</v>
      </c>
      <c r="BP57" s="190" t="s">
        <v>193</v>
      </c>
      <c r="BQ57" s="191"/>
      <c r="BR57" s="179" t="s">
        <v>194</v>
      </c>
      <c r="BS57" s="192" t="s">
        <v>195</v>
      </c>
      <c r="BT57" s="183" t="s">
        <v>196</v>
      </c>
      <c r="BU57" s="184" t="s">
        <v>197</v>
      </c>
      <c r="BV57" s="9"/>
      <c r="BW57" s="187" t="s">
        <v>198</v>
      </c>
      <c r="BX57" s="188" t="s">
        <v>199</v>
      </c>
      <c r="BY57" s="188" t="s">
        <v>200</v>
      </c>
      <c r="BZ57" s="189" t="s">
        <v>201</v>
      </c>
      <c r="CA57" s="190" t="s">
        <v>202</v>
      </c>
      <c r="CB57" s="189" t="s">
        <v>201</v>
      </c>
      <c r="CC57" s="190" t="s">
        <v>203</v>
      </c>
      <c r="CD57" s="9"/>
      <c r="CE57" s="179" t="s">
        <v>204</v>
      </c>
      <c r="CF57" s="192" t="s">
        <v>205</v>
      </c>
      <c r="CG57" s="183" t="s">
        <v>206</v>
      </c>
      <c r="CH57" s="184" t="s">
        <v>207</v>
      </c>
      <c r="CI57" s="182"/>
      <c r="CJ57" s="193" t="s">
        <v>208</v>
      </c>
      <c r="CK57" s="188" t="s">
        <v>209</v>
      </c>
      <c r="CL57" s="188" t="s">
        <v>210</v>
      </c>
      <c r="CM57" s="189" t="s">
        <v>211</v>
      </c>
      <c r="CN57" s="190" t="s">
        <v>212</v>
      </c>
      <c r="CO57" s="189" t="s">
        <v>211</v>
      </c>
      <c r="CP57" s="190" t="s">
        <v>213</v>
      </c>
      <c r="CQ57" s="74"/>
      <c r="CR57" s="187" t="s">
        <v>214</v>
      </c>
      <c r="CS57" s="194"/>
      <c r="CT57" s="195" t="s">
        <v>215</v>
      </c>
      <c r="CU57" s="196" t="s">
        <v>172</v>
      </c>
      <c r="CV57" s="197" t="s">
        <v>216</v>
      </c>
      <c r="CW57" s="183" t="s">
        <v>217</v>
      </c>
      <c r="CX57" s="184" t="s">
        <v>218</v>
      </c>
      <c r="CY57" s="198" t="s">
        <v>219</v>
      </c>
      <c r="CZ57" s="199" t="s">
        <v>176</v>
      </c>
      <c r="DA57" s="183" t="s">
        <v>220</v>
      </c>
      <c r="DB57" s="183" t="s">
        <v>221</v>
      </c>
      <c r="DC57" s="184" t="s">
        <v>222</v>
      </c>
      <c r="DD57" s="198" t="s">
        <v>223</v>
      </c>
      <c r="DE57" s="199" t="s">
        <v>174</v>
      </c>
      <c r="DF57" s="200" t="s">
        <v>224</v>
      </c>
      <c r="DG57" s="200" t="s">
        <v>225</v>
      </c>
      <c r="DH57" s="201" t="s">
        <v>226</v>
      </c>
      <c r="DI57" s="202" t="s">
        <v>227</v>
      </c>
      <c r="DJ57" s="199" t="s">
        <v>185</v>
      </c>
      <c r="DK57" s="183" t="s">
        <v>228</v>
      </c>
      <c r="DL57" s="183" t="s">
        <v>229</v>
      </c>
      <c r="DM57" s="184" t="s">
        <v>230</v>
      </c>
      <c r="DV57" s="166"/>
      <c r="DW57" s="167"/>
      <c r="DY57" s="17"/>
      <c r="ED57" s="207"/>
      <c r="EE57" s="24"/>
      <c r="EF57" s="16"/>
      <c r="EG57" s="26"/>
      <c r="EH57" s="46"/>
      <c r="EI57" s="26"/>
      <c r="EJ57" s="16"/>
      <c r="EK57" s="16"/>
      <c r="EL57" s="207"/>
      <c r="EM57" s="24"/>
      <c r="EN57" s="16"/>
      <c r="EO57" s="26"/>
      <c r="EP57" s="46"/>
      <c r="EQ57" s="26"/>
      <c r="ET57" s="207"/>
      <c r="EU57" s="24"/>
      <c r="EV57" s="16"/>
      <c r="EW57" s="26"/>
    </row>
    <row r="58" spans="1:155" x14ac:dyDescent="0.25">
      <c r="DV58" s="166"/>
      <c r="DW58" s="167"/>
      <c r="DY58" s="17"/>
      <c r="ED58" s="207"/>
      <c r="EE58" s="24"/>
      <c r="EF58" s="16"/>
      <c r="EG58" s="26"/>
      <c r="EH58" s="46"/>
      <c r="EI58" s="26"/>
      <c r="EJ58" s="16"/>
      <c r="EK58" s="16"/>
      <c r="EL58" s="207"/>
      <c r="EM58" s="24"/>
      <c r="EN58" s="16"/>
      <c r="EO58" s="26"/>
      <c r="EP58" s="46"/>
      <c r="EQ58" s="26"/>
      <c r="ET58" s="207"/>
      <c r="EU58" s="24"/>
      <c r="EV58" s="16"/>
      <c r="EW58" s="26"/>
    </row>
    <row r="59" spans="1:155" x14ac:dyDescent="0.25">
      <c r="DV59" s="166"/>
      <c r="DW59" s="167"/>
      <c r="DY59" s="17"/>
      <c r="ED59" s="207"/>
      <c r="EE59" s="24"/>
      <c r="EF59" s="16"/>
      <c r="EG59" s="26"/>
      <c r="EH59" s="46"/>
      <c r="EI59" s="26"/>
      <c r="EJ59" s="16"/>
      <c r="EK59" s="16"/>
      <c r="EL59" s="207"/>
      <c r="EM59" s="24"/>
      <c r="EN59" s="16"/>
      <c r="EO59" s="26"/>
      <c r="EP59" s="46"/>
      <c r="EQ59" s="26"/>
      <c r="ET59" s="207"/>
      <c r="EU59" s="24"/>
      <c r="EV59" s="16"/>
      <c r="EW59" s="26"/>
    </row>
    <row r="60" spans="1:155" x14ac:dyDescent="0.25">
      <c r="DV60" s="166"/>
      <c r="DW60" s="167"/>
      <c r="DY60" s="17"/>
      <c r="ED60" s="207"/>
      <c r="EE60" s="24"/>
      <c r="EF60" s="16"/>
      <c r="EG60" s="26"/>
      <c r="EH60" s="46"/>
      <c r="EI60" s="26"/>
      <c r="EJ60" s="16"/>
      <c r="EK60" s="16"/>
      <c r="EL60" s="207"/>
      <c r="EM60" s="24"/>
      <c r="EN60" s="16"/>
      <c r="EO60" s="26"/>
      <c r="EP60" s="46"/>
      <c r="EQ60" s="26"/>
      <c r="ET60" s="207"/>
      <c r="EU60" s="24"/>
      <c r="EV60" s="16"/>
      <c r="EW60" s="26"/>
    </row>
    <row r="61" spans="1:155" x14ac:dyDescent="0.25">
      <c r="DV61" s="166"/>
      <c r="DW61" s="167"/>
      <c r="DY61" s="17"/>
      <c r="ED61" s="207"/>
      <c r="EE61" s="24"/>
      <c r="EF61" s="16"/>
      <c r="EG61" s="26"/>
      <c r="EH61" s="46"/>
      <c r="EI61" s="26"/>
      <c r="EJ61" s="16"/>
      <c r="EK61" s="16"/>
      <c r="EL61" s="207"/>
      <c r="EM61" s="24"/>
      <c r="EN61" s="16"/>
      <c r="EO61" s="26"/>
      <c r="EP61" s="46"/>
      <c r="EQ61" s="26"/>
      <c r="ET61" s="207"/>
      <c r="EU61" s="24"/>
      <c r="EV61" s="16"/>
      <c r="EW61" s="26"/>
    </row>
    <row r="62" spans="1:155" x14ac:dyDescent="0.25">
      <c r="DV62" s="166"/>
      <c r="DW62" s="167"/>
      <c r="DY62" s="17"/>
      <c r="ED62" s="207"/>
      <c r="EE62" s="24"/>
      <c r="EF62" s="16"/>
      <c r="EG62" s="26"/>
      <c r="EH62" s="46"/>
      <c r="EI62" s="26"/>
      <c r="EJ62" s="16"/>
      <c r="EK62" s="16"/>
      <c r="EL62" s="207"/>
      <c r="EM62" s="24"/>
      <c r="EN62" s="16"/>
      <c r="EO62" s="26"/>
      <c r="EP62" s="46"/>
      <c r="EQ62" s="26"/>
      <c r="ET62" s="207"/>
      <c r="EU62" s="24"/>
      <c r="EV62" s="16"/>
      <c r="EW62" s="26"/>
    </row>
    <row r="63" spans="1:155" x14ac:dyDescent="0.25">
      <c r="DV63" s="166"/>
      <c r="DW63" s="167"/>
      <c r="DY63" s="17"/>
      <c r="ED63" s="207"/>
      <c r="EE63" s="24"/>
      <c r="EF63" s="16"/>
      <c r="EG63" s="26"/>
      <c r="EH63" s="46"/>
      <c r="EI63" s="26"/>
      <c r="EJ63" s="16"/>
      <c r="EK63" s="16"/>
      <c r="EL63" s="207"/>
      <c r="EM63" s="24"/>
      <c r="EN63" s="16"/>
      <c r="EO63" s="26"/>
      <c r="EP63" s="46"/>
      <c r="EQ63" s="26"/>
      <c r="ET63" s="207"/>
      <c r="EU63" s="24"/>
      <c r="EV63" s="16"/>
      <c r="EW63" s="26"/>
    </row>
    <row r="64" spans="1:155" x14ac:dyDescent="0.25">
      <c r="DV64" s="166"/>
      <c r="DW64" s="167"/>
      <c r="DY64" s="17"/>
      <c r="ED64" s="207"/>
      <c r="EE64" s="24"/>
      <c r="EF64" s="16"/>
      <c r="EG64" s="26"/>
      <c r="EH64" s="46"/>
      <c r="EI64" s="26"/>
      <c r="EJ64" s="16"/>
      <c r="EK64" s="16"/>
      <c r="EL64" s="207"/>
      <c r="EM64" s="24"/>
      <c r="EN64" s="16"/>
      <c r="EO64" s="26"/>
      <c r="EP64" s="46"/>
      <c r="EQ64" s="26"/>
      <c r="ET64" s="207"/>
      <c r="EU64" s="24"/>
      <c r="EV64" s="16"/>
      <c r="EW64" s="26"/>
    </row>
    <row r="65" spans="126:153" x14ac:dyDescent="0.25">
      <c r="DV65" s="166"/>
      <c r="DW65" s="167"/>
      <c r="DY65" s="17"/>
      <c r="ED65" s="207"/>
      <c r="EE65" s="24"/>
      <c r="EF65" s="16"/>
      <c r="EG65" s="26"/>
      <c r="EH65" s="46"/>
      <c r="EI65" s="26"/>
      <c r="EJ65" s="16"/>
      <c r="EK65" s="16"/>
      <c r="EL65" s="207"/>
      <c r="EM65" s="24"/>
      <c r="EN65" s="16"/>
      <c r="EO65" s="26"/>
      <c r="EP65" s="46"/>
      <c r="EQ65" s="26"/>
      <c r="ET65" s="207"/>
      <c r="EU65" s="24"/>
      <c r="EV65" s="16"/>
      <c r="EW65" s="26"/>
    </row>
    <row r="66" spans="126:153" x14ac:dyDescent="0.25">
      <c r="DV66" s="166"/>
      <c r="DW66" s="167"/>
      <c r="DY66" s="17"/>
      <c r="ED66" s="207"/>
      <c r="EE66" s="24"/>
      <c r="EF66" s="16"/>
      <c r="EG66" s="26"/>
      <c r="EH66" s="46"/>
      <c r="EI66" s="26"/>
      <c r="EJ66" s="16"/>
      <c r="EK66" s="16"/>
      <c r="EL66" s="207"/>
      <c r="EM66" s="24"/>
      <c r="EN66" s="16"/>
      <c r="EO66" s="26"/>
      <c r="EP66" s="46"/>
      <c r="EQ66" s="26"/>
      <c r="ET66" s="207"/>
      <c r="EU66" s="24"/>
      <c r="EV66" s="16"/>
      <c r="EW66" s="26"/>
    </row>
    <row r="67" spans="126:153" x14ac:dyDescent="0.25">
      <c r="DV67" s="166"/>
      <c r="DW67" s="167"/>
      <c r="DY67" s="17"/>
      <c r="ED67" s="207"/>
      <c r="EE67" s="24"/>
      <c r="EF67" s="16"/>
      <c r="EG67" s="26"/>
      <c r="EH67" s="46"/>
      <c r="EI67" s="26"/>
      <c r="EJ67" s="16"/>
      <c r="EK67" s="16"/>
      <c r="EL67" s="207"/>
      <c r="EM67" s="24"/>
      <c r="EN67" s="16"/>
      <c r="EO67" s="26"/>
      <c r="EP67" s="46"/>
      <c r="EQ67" s="26"/>
      <c r="ET67" s="207"/>
      <c r="EU67" s="24"/>
      <c r="EV67" s="16"/>
      <c r="EW67" s="26"/>
    </row>
    <row r="68" spans="126:153" x14ac:dyDescent="0.25">
      <c r="DV68" s="166"/>
      <c r="DW68" s="167"/>
      <c r="DY68" s="17"/>
      <c r="ED68" s="207"/>
      <c r="EE68" s="24"/>
      <c r="EF68" s="16"/>
      <c r="EG68" s="26"/>
      <c r="EH68" s="46"/>
      <c r="EI68" s="26"/>
      <c r="EJ68" s="16"/>
      <c r="EK68" s="16"/>
      <c r="EL68" s="207"/>
      <c r="EM68" s="24"/>
      <c r="EN68" s="16"/>
      <c r="EO68" s="26"/>
      <c r="EP68" s="46"/>
      <c r="EQ68" s="26"/>
      <c r="ET68" s="207"/>
      <c r="EU68" s="24"/>
      <c r="EV68" s="16"/>
      <c r="EW68" s="26"/>
    </row>
    <row r="69" spans="126:153" x14ac:dyDescent="0.25">
      <c r="DV69" s="166"/>
      <c r="DW69" s="167"/>
      <c r="DY69" s="17"/>
      <c r="ED69" s="207"/>
      <c r="EE69" s="24"/>
      <c r="EF69" s="16"/>
      <c r="EG69" s="26"/>
      <c r="EH69" s="46"/>
      <c r="EI69" s="26"/>
      <c r="EJ69" s="16"/>
      <c r="EK69" s="16"/>
      <c r="EL69" s="207"/>
      <c r="EM69" s="24"/>
      <c r="EN69" s="16"/>
      <c r="EO69" s="26"/>
      <c r="EP69" s="46"/>
      <c r="EQ69" s="26"/>
      <c r="ET69" s="207"/>
      <c r="EU69" s="24"/>
      <c r="EV69" s="16"/>
      <c r="EW69" s="26"/>
    </row>
    <row r="70" spans="126:153" x14ac:dyDescent="0.25">
      <c r="DV70" s="166"/>
      <c r="DW70" s="167"/>
      <c r="DY70" s="17"/>
      <c r="ED70" s="207"/>
      <c r="EE70" s="24"/>
      <c r="EF70" s="16"/>
      <c r="EG70" s="26"/>
      <c r="EH70" s="46"/>
      <c r="EI70" s="26"/>
      <c r="EJ70" s="16"/>
      <c r="EK70" s="16"/>
      <c r="EL70" s="207"/>
      <c r="EM70" s="24"/>
      <c r="EN70" s="16"/>
      <c r="EO70" s="26"/>
      <c r="EP70" s="46"/>
      <c r="EQ70" s="26"/>
      <c r="ET70" s="207"/>
      <c r="EU70" s="24"/>
      <c r="EV70" s="16"/>
      <c r="EW70" s="26"/>
    </row>
    <row r="71" spans="126:153" x14ac:dyDescent="0.25">
      <c r="DV71" s="166"/>
      <c r="DW71" s="167"/>
      <c r="DY71" s="17"/>
      <c r="ED71" s="207"/>
      <c r="EE71" s="24"/>
      <c r="EF71" s="16"/>
      <c r="EG71" s="26"/>
      <c r="EH71" s="46"/>
      <c r="EI71" s="26"/>
      <c r="EJ71" s="16"/>
      <c r="EK71" s="16"/>
      <c r="EL71" s="207"/>
      <c r="EM71" s="24"/>
      <c r="EN71" s="16"/>
      <c r="EO71" s="26"/>
      <c r="EP71" s="46"/>
      <c r="EQ71" s="26"/>
      <c r="ET71" s="207"/>
      <c r="EU71" s="24"/>
      <c r="EV71" s="16"/>
      <c r="EW71" s="26"/>
    </row>
    <row r="72" spans="126:153" x14ac:dyDescent="0.25">
      <c r="DV72" s="166"/>
      <c r="DW72" s="167"/>
      <c r="DY72" s="17"/>
      <c r="ED72" s="207"/>
      <c r="EE72" s="24"/>
      <c r="EF72" s="16"/>
      <c r="EG72" s="26"/>
      <c r="EH72" s="46"/>
      <c r="EI72" s="26"/>
      <c r="EJ72" s="16"/>
      <c r="EK72" s="16"/>
      <c r="EL72" s="207"/>
      <c r="EM72" s="24"/>
      <c r="EN72" s="16"/>
      <c r="EO72" s="26"/>
      <c r="EP72" s="46"/>
      <c r="EQ72" s="26"/>
      <c r="ET72" s="207"/>
      <c r="EU72" s="24"/>
      <c r="EV72" s="16"/>
      <c r="EW72" s="26"/>
    </row>
    <row r="73" spans="126:153" x14ac:dyDescent="0.25">
      <c r="DV73" s="166"/>
      <c r="DW73" s="167"/>
      <c r="DY73" s="17"/>
      <c r="ED73" s="207"/>
      <c r="EE73" s="24"/>
      <c r="EF73" s="16"/>
      <c r="EG73" s="26"/>
      <c r="EH73" s="46"/>
      <c r="EI73" s="26"/>
      <c r="EJ73" s="16"/>
      <c r="EK73" s="16"/>
      <c r="EL73" s="207"/>
      <c r="EM73" s="24"/>
      <c r="EN73" s="16"/>
      <c r="EO73" s="26"/>
      <c r="EP73" s="46"/>
      <c r="EQ73" s="26"/>
      <c r="ET73" s="207"/>
      <c r="EU73" s="24"/>
      <c r="EV73" s="16"/>
      <c r="EW73" s="26"/>
    </row>
    <row r="74" spans="126:153" x14ac:dyDescent="0.25">
      <c r="DV74" s="166"/>
      <c r="DW74" s="167"/>
      <c r="DY74" s="17"/>
      <c r="ED74" s="207"/>
      <c r="EE74" s="24"/>
      <c r="EF74" s="16"/>
      <c r="EG74" s="26"/>
      <c r="EH74" s="46"/>
      <c r="EI74" s="26"/>
      <c r="EJ74" s="16"/>
      <c r="EK74" s="16"/>
      <c r="EL74" s="207"/>
      <c r="EM74" s="24"/>
      <c r="EN74" s="16"/>
      <c r="EO74" s="26"/>
      <c r="EP74" s="46"/>
      <c r="EQ74" s="26"/>
      <c r="ET74" s="207"/>
      <c r="EU74" s="24"/>
      <c r="EV74" s="16"/>
      <c r="EW74" s="26"/>
    </row>
    <row r="75" spans="126:153" x14ac:dyDescent="0.25">
      <c r="DV75" s="166"/>
      <c r="DW75" s="167"/>
      <c r="DY75" s="17"/>
      <c r="ED75" s="207"/>
      <c r="EE75" s="24"/>
      <c r="EF75" s="16"/>
      <c r="EG75" s="26"/>
      <c r="EH75" s="46"/>
      <c r="EI75" s="26"/>
      <c r="EJ75" s="16"/>
      <c r="EK75" s="16"/>
      <c r="EL75" s="207"/>
      <c r="EM75" s="24"/>
      <c r="EN75" s="16"/>
      <c r="EO75" s="26"/>
      <c r="EP75" s="46"/>
      <c r="EQ75" s="26"/>
      <c r="ET75" s="207"/>
      <c r="EU75" s="24"/>
      <c r="EV75" s="16"/>
      <c r="EW75" s="26"/>
    </row>
    <row r="76" spans="126:153" x14ac:dyDescent="0.25">
      <c r="DV76" s="166"/>
      <c r="DW76" s="167"/>
      <c r="DY76" s="17"/>
      <c r="ED76" s="207"/>
      <c r="EE76" s="24"/>
      <c r="EF76" s="16"/>
      <c r="EG76" s="26"/>
      <c r="EH76" s="46"/>
      <c r="EI76" s="26"/>
      <c r="EJ76" s="16"/>
      <c r="EK76" s="16"/>
      <c r="EL76" s="207"/>
      <c r="EM76" s="24"/>
      <c r="EN76" s="16"/>
      <c r="EO76" s="26"/>
      <c r="EP76" s="46"/>
      <c r="EQ76" s="26"/>
      <c r="ET76" s="207"/>
      <c r="EU76" s="24"/>
      <c r="EV76" s="16"/>
      <c r="EW76" s="26"/>
    </row>
    <row r="77" spans="126:153" x14ac:dyDescent="0.25">
      <c r="DV77" s="166"/>
      <c r="DW77" s="167"/>
      <c r="DY77" s="17"/>
      <c r="ED77" s="207"/>
      <c r="EE77" s="24"/>
      <c r="EF77" s="16"/>
      <c r="EG77" s="26"/>
      <c r="EH77" s="46"/>
      <c r="EI77" s="26"/>
      <c r="EJ77" s="16"/>
      <c r="EK77" s="16"/>
      <c r="EL77" s="207"/>
      <c r="EM77" s="24"/>
      <c r="EN77" s="16"/>
      <c r="EO77" s="26"/>
      <c r="EP77" s="46"/>
      <c r="EQ77" s="26"/>
      <c r="ET77" s="207"/>
      <c r="EU77" s="24"/>
      <c r="EV77" s="16"/>
      <c r="EW77" s="26"/>
    </row>
    <row r="78" spans="126:153" x14ac:dyDescent="0.25">
      <c r="DV78" s="166"/>
      <c r="DW78" s="167"/>
      <c r="DY78" s="17"/>
      <c r="ED78" s="207"/>
      <c r="EE78" s="24"/>
      <c r="EF78" s="16"/>
      <c r="EG78" s="26"/>
      <c r="EH78" s="46"/>
      <c r="EI78" s="26"/>
      <c r="EJ78" s="16"/>
      <c r="EK78" s="16"/>
      <c r="EL78" s="207"/>
      <c r="EM78" s="24"/>
      <c r="EN78" s="16"/>
      <c r="EO78" s="26"/>
      <c r="EP78" s="46"/>
      <c r="EQ78" s="26"/>
      <c r="ET78" s="207"/>
      <c r="EU78" s="24"/>
      <c r="EV78" s="16"/>
      <c r="EW78" s="26"/>
    </row>
    <row r="79" spans="126:153" x14ac:dyDescent="0.25">
      <c r="DV79" s="166"/>
      <c r="DW79" s="167"/>
      <c r="DY79" s="17"/>
      <c r="ED79" s="207"/>
      <c r="EE79" s="24"/>
      <c r="EF79" s="16"/>
      <c r="EG79" s="26"/>
      <c r="EH79" s="46"/>
      <c r="EI79" s="26"/>
      <c r="EJ79" s="16"/>
      <c r="EK79" s="16"/>
      <c r="EL79" s="207"/>
      <c r="EM79" s="24"/>
      <c r="EN79" s="16"/>
      <c r="EO79" s="26"/>
      <c r="EP79" s="46"/>
      <c r="EQ79" s="26"/>
      <c r="ET79" s="207"/>
      <c r="EU79" s="24"/>
      <c r="EV79" s="16"/>
      <c r="EW79" s="26"/>
    </row>
    <row r="80" spans="126:153" x14ac:dyDescent="0.25">
      <c r="DV80" s="166"/>
      <c r="DW80" s="167"/>
      <c r="DY80" s="17"/>
      <c r="ED80" s="207"/>
      <c r="EE80" s="24"/>
      <c r="EF80" s="16"/>
      <c r="EG80" s="26"/>
      <c r="EH80" s="46"/>
      <c r="EI80" s="26"/>
      <c r="EJ80" s="16"/>
      <c r="EK80" s="16"/>
      <c r="EL80" s="207"/>
      <c r="EM80" s="24"/>
      <c r="EN80" s="16"/>
      <c r="EO80" s="26"/>
      <c r="EP80" s="46"/>
      <c r="EQ80" s="26"/>
      <c r="ET80" s="207"/>
      <c r="EU80" s="24"/>
      <c r="EV80" s="16"/>
      <c r="EW80" s="26"/>
    </row>
    <row r="81" spans="126:153" x14ac:dyDescent="0.25">
      <c r="DV81" s="166"/>
      <c r="DW81" s="167"/>
      <c r="DY81" s="17"/>
      <c r="ED81" s="207"/>
      <c r="EE81" s="24"/>
      <c r="EF81" s="16"/>
      <c r="EG81" s="26"/>
      <c r="EH81" s="46"/>
      <c r="EI81" s="26"/>
      <c r="EJ81" s="16"/>
      <c r="EK81" s="16"/>
      <c r="EL81" s="207"/>
      <c r="EM81" s="24"/>
      <c r="EN81" s="16"/>
      <c r="EO81" s="26"/>
      <c r="EP81" s="46"/>
      <c r="EQ81" s="26"/>
      <c r="ET81" s="207"/>
      <c r="EU81" s="24"/>
      <c r="EV81" s="16"/>
      <c r="EW81" s="26"/>
    </row>
    <row r="82" spans="126:153" x14ac:dyDescent="0.25">
      <c r="DV82" s="166"/>
      <c r="DW82" s="167"/>
      <c r="DY82" s="17"/>
      <c r="ED82" s="207"/>
      <c r="EE82" s="24"/>
      <c r="EF82" s="16"/>
      <c r="EG82" s="26"/>
      <c r="EH82" s="46"/>
      <c r="EI82" s="26"/>
      <c r="EJ82" s="16"/>
      <c r="EK82" s="16"/>
      <c r="EL82" s="207"/>
      <c r="EM82" s="24"/>
      <c r="EN82" s="16"/>
      <c r="EO82" s="26"/>
      <c r="EP82" s="46"/>
      <c r="EQ82" s="26"/>
      <c r="ET82" s="207"/>
      <c r="EU82" s="24"/>
      <c r="EV82" s="16"/>
      <c r="EW82" s="26"/>
    </row>
    <row r="83" spans="126:153" x14ac:dyDescent="0.25">
      <c r="DV83" s="166"/>
      <c r="DW83" s="167"/>
      <c r="DY83" s="17"/>
      <c r="ED83" s="207"/>
      <c r="EE83" s="24"/>
      <c r="EF83" s="16"/>
      <c r="EG83" s="26"/>
      <c r="EH83" s="46"/>
      <c r="EI83" s="26"/>
      <c r="EJ83" s="16"/>
      <c r="EK83" s="16"/>
      <c r="EL83" s="207"/>
      <c r="EM83" s="24"/>
      <c r="EN83" s="16"/>
      <c r="EO83" s="26"/>
      <c r="EP83" s="46"/>
      <c r="EQ83" s="26"/>
      <c r="ET83" s="207"/>
      <c r="EU83" s="24"/>
      <c r="EV83" s="16"/>
      <c r="EW83" s="26"/>
    </row>
    <row r="84" spans="126:153" x14ac:dyDescent="0.25">
      <c r="DV84" s="166"/>
      <c r="DW84" s="167"/>
      <c r="DY84" s="17"/>
      <c r="ED84" s="207"/>
      <c r="EE84" s="24"/>
      <c r="EF84" s="16"/>
      <c r="EG84" s="26"/>
      <c r="EH84" s="46"/>
      <c r="EI84" s="26"/>
      <c r="EJ84" s="16"/>
      <c r="EK84" s="16"/>
      <c r="EL84" s="207"/>
      <c r="EM84" s="24"/>
      <c r="EN84" s="16"/>
      <c r="EO84" s="26"/>
      <c r="EP84" s="46"/>
      <c r="EQ84" s="26"/>
      <c r="ET84" s="207"/>
      <c r="EU84" s="24"/>
      <c r="EV84" s="16"/>
      <c r="EW84" s="26"/>
    </row>
    <row r="85" spans="126:153" x14ac:dyDescent="0.25">
      <c r="DV85" s="166"/>
      <c r="DW85" s="167"/>
      <c r="DY85" s="17"/>
      <c r="ED85" s="207"/>
      <c r="EE85" s="24"/>
      <c r="EF85" s="16"/>
      <c r="EG85" s="26"/>
      <c r="EH85" s="46"/>
      <c r="EI85" s="26"/>
      <c r="EJ85" s="16"/>
      <c r="EK85" s="16"/>
      <c r="EL85" s="207"/>
      <c r="EM85" s="24"/>
      <c r="EN85" s="16"/>
      <c r="EO85" s="26"/>
      <c r="EP85" s="46"/>
      <c r="EQ85" s="26"/>
      <c r="ET85" s="207"/>
      <c r="EU85" s="24"/>
      <c r="EV85" s="16"/>
      <c r="EW85" s="26"/>
    </row>
    <row r="86" spans="126:153" x14ac:dyDescent="0.25">
      <c r="DV86" s="166"/>
      <c r="DW86" s="167"/>
      <c r="DY86" s="17"/>
      <c r="ED86" s="207"/>
      <c r="EE86" s="24"/>
      <c r="EF86" s="16"/>
      <c r="EG86" s="26"/>
      <c r="EH86" s="46"/>
      <c r="EI86" s="26"/>
      <c r="EJ86" s="16"/>
      <c r="EK86" s="16"/>
      <c r="EL86" s="207"/>
      <c r="EM86" s="24"/>
      <c r="EN86" s="16"/>
      <c r="EO86" s="26"/>
      <c r="EP86" s="46"/>
      <c r="EQ86" s="26"/>
      <c r="ET86" s="207"/>
      <c r="EU86" s="24"/>
      <c r="EV86" s="16"/>
      <c r="EW86" s="26"/>
    </row>
    <row r="87" spans="126:153" x14ac:dyDescent="0.25">
      <c r="DV87" s="166"/>
      <c r="DW87" s="167"/>
      <c r="DY87" s="17"/>
      <c r="ED87" s="207"/>
      <c r="EE87" s="24"/>
      <c r="EF87" s="16"/>
      <c r="EG87" s="26"/>
      <c r="EH87" s="46"/>
      <c r="EI87" s="26"/>
      <c r="EJ87" s="16"/>
      <c r="EK87" s="16"/>
      <c r="EL87" s="207"/>
      <c r="EM87" s="24"/>
      <c r="EN87" s="16"/>
      <c r="EO87" s="26"/>
      <c r="EP87" s="46"/>
      <c r="EQ87" s="26"/>
      <c r="ET87" s="207"/>
      <c r="EU87" s="24"/>
      <c r="EV87" s="16"/>
      <c r="EW87" s="26"/>
    </row>
    <row r="88" spans="126:153" x14ac:dyDescent="0.25">
      <c r="DV88" s="166"/>
      <c r="DW88" s="167"/>
      <c r="DY88" s="17"/>
      <c r="ED88" s="207"/>
      <c r="EE88" s="24"/>
      <c r="EF88" s="16"/>
      <c r="EG88" s="26"/>
      <c r="EH88" s="46"/>
      <c r="EI88" s="26"/>
      <c r="EJ88" s="16"/>
      <c r="EK88" s="16"/>
      <c r="EL88" s="207"/>
      <c r="EM88" s="24"/>
      <c r="EN88" s="16"/>
      <c r="EO88" s="26"/>
      <c r="EP88" s="46"/>
      <c r="EQ88" s="26"/>
      <c r="ET88" s="207"/>
      <c r="EU88" s="24"/>
      <c r="EV88" s="16"/>
      <c r="EW88" s="26"/>
    </row>
    <row r="89" spans="126:153" x14ac:dyDescent="0.25">
      <c r="DV89" s="166"/>
      <c r="DW89" s="167"/>
      <c r="DY89" s="17"/>
      <c r="ED89" s="207"/>
      <c r="EE89" s="24"/>
      <c r="EF89" s="16"/>
      <c r="EG89" s="26"/>
      <c r="EH89" s="46"/>
      <c r="EI89" s="26"/>
      <c r="EJ89" s="16"/>
      <c r="EK89" s="16"/>
      <c r="EL89" s="207"/>
      <c r="EM89" s="24"/>
      <c r="EN89" s="16"/>
      <c r="EO89" s="26"/>
      <c r="EP89" s="46"/>
      <c r="EQ89" s="26"/>
      <c r="ET89" s="207"/>
      <c r="EU89" s="24"/>
      <c r="EV89" s="16"/>
      <c r="EW89" s="26"/>
    </row>
    <row r="90" spans="126:153" x14ac:dyDescent="0.25">
      <c r="DV90" s="166"/>
      <c r="DW90" s="167"/>
      <c r="DY90" s="17"/>
      <c r="ED90" s="207"/>
      <c r="EE90" s="24"/>
      <c r="EF90" s="16"/>
      <c r="EG90" s="26"/>
      <c r="EH90" s="46"/>
      <c r="EI90" s="26"/>
      <c r="EJ90" s="16"/>
      <c r="EK90" s="16"/>
      <c r="EL90" s="207"/>
      <c r="EM90" s="24"/>
      <c r="EN90" s="16"/>
      <c r="EO90" s="26"/>
      <c r="EP90" s="46"/>
      <c r="EQ90" s="26"/>
      <c r="ET90" s="207"/>
      <c r="EU90" s="24"/>
      <c r="EV90" s="16"/>
      <c r="EW90" s="26"/>
    </row>
    <row r="91" spans="126:153" x14ac:dyDescent="0.25">
      <c r="DV91" s="166"/>
      <c r="DW91" s="167"/>
      <c r="DY91" s="17"/>
      <c r="ED91" s="207"/>
      <c r="EE91" s="24"/>
      <c r="EF91" s="16"/>
      <c r="EG91" s="26"/>
      <c r="EH91" s="46"/>
      <c r="EI91" s="26"/>
      <c r="EJ91" s="16"/>
      <c r="EK91" s="16"/>
      <c r="EL91" s="207"/>
      <c r="EM91" s="24"/>
      <c r="EN91" s="16"/>
      <c r="EO91" s="26"/>
      <c r="EP91" s="46"/>
      <c r="EQ91" s="26"/>
      <c r="ET91" s="207"/>
      <c r="EU91" s="24"/>
      <c r="EV91" s="16"/>
      <c r="EW91" s="26"/>
    </row>
    <row r="92" spans="126:153" x14ac:dyDescent="0.25">
      <c r="DV92" s="166"/>
      <c r="DW92" s="167"/>
      <c r="DY92" s="17"/>
      <c r="ED92" s="207"/>
      <c r="EE92" s="24"/>
      <c r="EF92" s="16"/>
      <c r="EG92" s="26"/>
      <c r="EH92" s="46"/>
      <c r="EI92" s="26"/>
      <c r="EJ92" s="16"/>
      <c r="EK92" s="16"/>
      <c r="EL92" s="207"/>
      <c r="EM92" s="24"/>
      <c r="EN92" s="16"/>
      <c r="EO92" s="26"/>
      <c r="EP92" s="46"/>
      <c r="EQ92" s="26"/>
      <c r="ET92" s="207"/>
      <c r="EU92" s="24"/>
      <c r="EV92" s="16"/>
      <c r="EW92" s="26"/>
    </row>
    <row r="93" spans="126:153" x14ac:dyDescent="0.25">
      <c r="DV93" s="166"/>
      <c r="DW93" s="167"/>
      <c r="DY93" s="17"/>
      <c r="ED93" s="207"/>
      <c r="EE93" s="24"/>
      <c r="EF93" s="16"/>
      <c r="EG93" s="26"/>
      <c r="EH93" s="46"/>
      <c r="EI93" s="26"/>
      <c r="EJ93" s="16"/>
      <c r="EK93" s="16"/>
      <c r="EL93" s="207"/>
      <c r="EM93" s="24"/>
      <c r="EN93" s="16"/>
      <c r="EO93" s="26"/>
      <c r="EP93" s="46"/>
      <c r="EQ93" s="26"/>
      <c r="ET93" s="207"/>
      <c r="EU93" s="24"/>
      <c r="EV93" s="16"/>
      <c r="EW93" s="26"/>
    </row>
    <row r="94" spans="126:153" x14ac:dyDescent="0.25">
      <c r="DV94" s="166"/>
      <c r="DW94" s="167"/>
      <c r="DY94" s="17"/>
      <c r="ED94" s="207"/>
      <c r="EE94" s="24"/>
      <c r="EF94" s="16"/>
      <c r="EG94" s="26"/>
      <c r="EH94" s="46"/>
      <c r="EI94" s="26"/>
      <c r="EJ94" s="16"/>
      <c r="EK94" s="16"/>
      <c r="EL94" s="207"/>
      <c r="EM94" s="24"/>
      <c r="EN94" s="16"/>
      <c r="EO94" s="26"/>
      <c r="EP94" s="46"/>
      <c r="EQ94" s="26"/>
      <c r="ET94" s="207"/>
      <c r="EU94" s="24"/>
      <c r="EV94" s="16"/>
      <c r="EW94" s="26"/>
    </row>
    <row r="95" spans="126:153" x14ac:dyDescent="0.25">
      <c r="DV95" s="166"/>
      <c r="DW95" s="167"/>
      <c r="DY95" s="17"/>
      <c r="ED95" s="207"/>
      <c r="EE95" s="24"/>
      <c r="EF95" s="16"/>
      <c r="EG95" s="26"/>
      <c r="EH95" s="46"/>
      <c r="EI95" s="26"/>
      <c r="EJ95" s="16"/>
      <c r="EK95" s="16"/>
      <c r="EL95" s="207"/>
      <c r="EM95" s="24"/>
      <c r="EN95" s="16"/>
      <c r="EO95" s="26"/>
      <c r="EP95" s="46"/>
      <c r="EQ95" s="26"/>
      <c r="ET95" s="207"/>
      <c r="EU95" s="24"/>
      <c r="EV95" s="16"/>
      <c r="EW95" s="26"/>
    </row>
    <row r="96" spans="126:153" x14ac:dyDescent="0.25">
      <c r="DV96" s="166"/>
      <c r="DW96" s="167"/>
      <c r="DY96" s="17"/>
      <c r="ED96" s="207"/>
      <c r="EE96" s="24"/>
      <c r="EF96" s="16"/>
      <c r="EG96" s="26"/>
      <c r="EH96" s="46"/>
      <c r="EI96" s="26"/>
      <c r="EJ96" s="16"/>
      <c r="EK96" s="16"/>
      <c r="EL96" s="207"/>
      <c r="EM96" s="24"/>
      <c r="EN96" s="16"/>
      <c r="EO96" s="26"/>
      <c r="EP96" s="46"/>
      <c r="EQ96" s="26"/>
      <c r="ET96" s="207"/>
      <c r="EU96" s="24"/>
      <c r="EV96" s="16"/>
      <c r="EW96" s="26"/>
    </row>
    <row r="97" spans="126:153" x14ac:dyDescent="0.25">
      <c r="DV97" s="166"/>
      <c r="DW97" s="167"/>
      <c r="DY97" s="17"/>
      <c r="ED97" s="207"/>
      <c r="EE97" s="24"/>
      <c r="EF97" s="16"/>
      <c r="EG97" s="26"/>
      <c r="EH97" s="46"/>
      <c r="EI97" s="26"/>
      <c r="EJ97" s="16"/>
      <c r="EK97" s="16"/>
      <c r="EL97" s="207"/>
      <c r="EM97" s="24"/>
      <c r="EN97" s="16"/>
      <c r="EO97" s="26"/>
      <c r="EP97" s="46"/>
      <c r="EQ97" s="26"/>
      <c r="ET97" s="207"/>
      <c r="EU97" s="24"/>
      <c r="EV97" s="16"/>
      <c r="EW97" s="26"/>
    </row>
    <row r="98" spans="126:153" x14ac:dyDescent="0.25">
      <c r="DV98" s="166"/>
      <c r="DW98" s="167"/>
      <c r="DY98" s="17"/>
      <c r="ED98" s="207"/>
      <c r="EE98" s="24"/>
      <c r="EF98" s="16"/>
      <c r="EG98" s="26"/>
      <c r="EH98" s="46"/>
      <c r="EI98" s="26"/>
      <c r="EJ98" s="16"/>
      <c r="EK98" s="16"/>
      <c r="EL98" s="207"/>
      <c r="EM98" s="24"/>
      <c r="EN98" s="16"/>
      <c r="EO98" s="26"/>
      <c r="EP98" s="46"/>
      <c r="EQ98" s="26"/>
      <c r="ET98" s="207"/>
      <c r="EU98" s="24"/>
      <c r="EV98" s="16"/>
      <c r="EW98" s="26"/>
    </row>
    <row r="99" spans="126:153" x14ac:dyDescent="0.25">
      <c r="DV99" s="166"/>
      <c r="DW99" s="167"/>
      <c r="DY99" s="17"/>
      <c r="ED99" s="207"/>
      <c r="EE99" s="24"/>
      <c r="EF99" s="16"/>
      <c r="EG99" s="26"/>
      <c r="EH99" s="46"/>
      <c r="EI99" s="26"/>
      <c r="EJ99" s="16"/>
      <c r="EK99" s="16"/>
      <c r="EL99" s="207"/>
      <c r="EM99" s="24"/>
      <c r="EN99" s="16"/>
      <c r="EO99" s="26"/>
      <c r="EP99" s="46"/>
      <c r="EQ99" s="26"/>
      <c r="ET99" s="207"/>
      <c r="EU99" s="24"/>
      <c r="EV99" s="16"/>
      <c r="EW99" s="26"/>
    </row>
    <row r="100" spans="126:153" x14ac:dyDescent="0.25">
      <c r="DV100" s="166"/>
      <c r="DW100" s="167"/>
      <c r="DY100" s="17"/>
      <c r="ED100" s="207"/>
      <c r="EE100" s="24"/>
      <c r="EF100" s="16"/>
      <c r="EG100" s="26"/>
      <c r="EH100" s="46"/>
      <c r="EI100" s="26"/>
      <c r="EJ100" s="16"/>
      <c r="EK100" s="16"/>
      <c r="EL100" s="207"/>
      <c r="EM100" s="24"/>
      <c r="EN100" s="16"/>
      <c r="EO100" s="26"/>
      <c r="EP100" s="46"/>
      <c r="EQ100" s="26"/>
      <c r="ET100" s="207"/>
      <c r="EU100" s="24"/>
      <c r="EV100" s="16"/>
      <c r="EW100" s="26"/>
    </row>
  </sheetData>
  <sheetProtection algorithmName="SHA-512" hashValue="PZ4WVdjnvy8Ds7dy/snVjreox/SFuL03XYtsO0AXya9IoIaO4jMeUEn7i9sN2XlsT2fQbeUYJHlQuJs/+0c5zg==" saltValue="MmwVJnMp+NPCmrnjNlZ10g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276">
      <formula>AND(E36=0,F36=0)</formula>
    </cfRule>
  </conditionalFormatting>
  <conditionalFormatting sqref="E36">
    <cfRule type="cellIs" dxfId="274" priority="275" operator="equal">
      <formula>0</formula>
    </cfRule>
  </conditionalFormatting>
  <conditionalFormatting sqref="L36">
    <cfRule type="cellIs" dxfId="273" priority="273" operator="equal">
      <formula>0</formula>
    </cfRule>
  </conditionalFormatting>
  <conditionalFormatting sqref="S36">
    <cfRule type="cellIs" dxfId="272" priority="271" operator="equal">
      <formula>0</formula>
    </cfRule>
  </conditionalFormatting>
  <conditionalFormatting sqref="S42">
    <cfRule type="cellIs" dxfId="271" priority="269" operator="equal">
      <formula>0</formula>
    </cfRule>
  </conditionalFormatting>
  <conditionalFormatting sqref="L42">
    <cfRule type="cellIs" dxfId="270" priority="267" operator="equal">
      <formula>0</formula>
    </cfRule>
  </conditionalFormatting>
  <conditionalFormatting sqref="E42">
    <cfRule type="cellIs" dxfId="269" priority="265" operator="equal">
      <formula>0</formula>
    </cfRule>
  </conditionalFormatting>
  <conditionalFormatting sqref="E48">
    <cfRule type="cellIs" dxfId="268" priority="263" operator="equal">
      <formula>0</formula>
    </cfRule>
  </conditionalFormatting>
  <conditionalFormatting sqref="L48">
    <cfRule type="cellIs" dxfId="267" priority="261" operator="equal">
      <formula>0</formula>
    </cfRule>
  </conditionalFormatting>
  <conditionalFormatting sqref="S48">
    <cfRule type="cellIs" dxfId="266" priority="259" operator="equal">
      <formula>0</formula>
    </cfRule>
  </conditionalFormatting>
  <conditionalFormatting sqref="S54">
    <cfRule type="cellIs" dxfId="265" priority="257" operator="equal">
      <formula>0</formula>
    </cfRule>
  </conditionalFormatting>
  <conditionalFormatting sqref="L54">
    <cfRule type="cellIs" dxfId="264" priority="255" operator="equal">
      <formula>0</formula>
    </cfRule>
  </conditionalFormatting>
  <conditionalFormatting sqref="M36">
    <cfRule type="expression" dxfId="263" priority="274">
      <formula>AND(L36=0,M36=0)</formula>
    </cfRule>
  </conditionalFormatting>
  <conditionalFormatting sqref="T36">
    <cfRule type="expression" dxfId="262" priority="272">
      <formula>AND(S36=0,T36=0)</formula>
    </cfRule>
  </conditionalFormatting>
  <conditionalFormatting sqref="T42">
    <cfRule type="expression" dxfId="261" priority="270">
      <formula>AND(S42=0,T42=0)</formula>
    </cfRule>
  </conditionalFormatting>
  <conditionalFormatting sqref="M42">
    <cfRule type="expression" dxfId="260" priority="268">
      <formula>AND(L42=0,M42=0)</formula>
    </cfRule>
  </conditionalFormatting>
  <conditionalFormatting sqref="F42">
    <cfRule type="expression" dxfId="259" priority="266">
      <formula>AND(E42=0,F42=0)</formula>
    </cfRule>
  </conditionalFormatting>
  <conditionalFormatting sqref="F48">
    <cfRule type="expression" dxfId="258" priority="264">
      <formula>AND(E48=0,F48=0)</formula>
    </cfRule>
  </conditionalFormatting>
  <conditionalFormatting sqref="M48">
    <cfRule type="expression" dxfId="257" priority="262">
      <formula>AND(L48=0,M48=0)</formula>
    </cfRule>
  </conditionalFormatting>
  <conditionalFormatting sqref="T48">
    <cfRule type="expression" dxfId="256" priority="260">
      <formula>AND(S48=0,T48=0)</formula>
    </cfRule>
  </conditionalFormatting>
  <conditionalFormatting sqref="T54">
    <cfRule type="expression" dxfId="255" priority="258">
      <formula>AND(S54=0,T54=0)</formula>
    </cfRule>
  </conditionalFormatting>
  <conditionalFormatting sqref="M54">
    <cfRule type="expression" dxfId="254" priority="256">
      <formula>AND(L54=0,M54=0)</formula>
    </cfRule>
  </conditionalFormatting>
  <conditionalFormatting sqref="F54">
    <cfRule type="expression" dxfId="253" priority="254">
      <formula>AND(E54=0,F54=0)</formula>
    </cfRule>
  </conditionalFormatting>
  <conditionalFormatting sqref="E54">
    <cfRule type="cellIs" dxfId="252" priority="253" operator="equal">
      <formula>0</formula>
    </cfRule>
  </conditionalFormatting>
  <conditionalFormatting sqref="D7">
    <cfRule type="expression" dxfId="251" priority="250">
      <formula>AND(C7=0,D7=0)</formula>
    </cfRule>
  </conditionalFormatting>
  <conditionalFormatting sqref="C6">
    <cfRule type="expression" dxfId="250" priority="252">
      <formula>C6=0</formula>
    </cfRule>
  </conditionalFormatting>
  <conditionalFormatting sqref="C7">
    <cfRule type="expression" dxfId="249" priority="251">
      <formula>C7=0</formula>
    </cfRule>
  </conditionalFormatting>
  <conditionalFormatting sqref="E7">
    <cfRule type="expression" dxfId="248" priority="249">
      <formula>AND(C7=0,D7=0,E7=0)</formula>
    </cfRule>
  </conditionalFormatting>
  <conditionalFormatting sqref="C47">
    <cfRule type="expression" dxfId="247" priority="122">
      <formula>C47=0</formula>
    </cfRule>
  </conditionalFormatting>
  <conditionalFormatting sqref="J39">
    <cfRule type="expression" dxfId="246" priority="140">
      <formula>J39=0</formula>
    </cfRule>
  </conditionalFormatting>
  <conditionalFormatting sqref="J40">
    <cfRule type="expression" dxfId="245" priority="139">
      <formula>J40=0</formula>
    </cfRule>
  </conditionalFormatting>
  <conditionalFormatting sqref="K40">
    <cfRule type="expression" dxfId="244" priority="138">
      <formula>AND(J40=0,K40=0)</formula>
    </cfRule>
  </conditionalFormatting>
  <conditionalFormatting sqref="L40">
    <cfRule type="expression" dxfId="243" priority="137">
      <formula>AND(J40=0,K40=0,L40=0)</formula>
    </cfRule>
  </conditionalFormatting>
  <conditionalFormatting sqref="J47">
    <cfRule type="expression" dxfId="242" priority="115">
      <formula>J47=0</formula>
    </cfRule>
  </conditionalFormatting>
  <conditionalFormatting sqref="K47">
    <cfRule type="expression" dxfId="241" priority="114">
      <formula>AND(J47=0,K47=0)</formula>
    </cfRule>
  </conditionalFormatting>
  <conditionalFormatting sqref="L47">
    <cfRule type="expression" dxfId="240" priority="113">
      <formula>AND(J47=0,K47=0,L47=0)</formula>
    </cfRule>
  </conditionalFormatting>
  <conditionalFormatting sqref="Q40">
    <cfRule type="expression" dxfId="239" priority="132">
      <formula>Q40=0</formula>
    </cfRule>
  </conditionalFormatting>
  <conditionalFormatting sqref="Q39">
    <cfRule type="expression" dxfId="238" priority="133">
      <formula>Q39=0</formula>
    </cfRule>
  </conditionalFormatting>
  <conditionalFormatting sqref="J41">
    <cfRule type="expression" dxfId="237" priority="136">
      <formula>J41=0</formula>
    </cfRule>
  </conditionalFormatting>
  <conditionalFormatting sqref="C8">
    <cfRule type="expression" dxfId="236" priority="248">
      <formula>C8=0</formula>
    </cfRule>
  </conditionalFormatting>
  <conditionalFormatting sqref="D8">
    <cfRule type="expression" dxfId="235" priority="247">
      <formula>AND(C8=0,D8=0)</formula>
    </cfRule>
  </conditionalFormatting>
  <conditionalFormatting sqref="E8">
    <cfRule type="expression" dxfId="234" priority="246">
      <formula>AND(C8=0,D8=0,E8=0)</formula>
    </cfRule>
  </conditionalFormatting>
  <conditionalFormatting sqref="Q7">
    <cfRule type="expression" dxfId="233" priority="230">
      <formula>Q7=0</formula>
    </cfRule>
  </conditionalFormatting>
  <conditionalFormatting sqref="C33">
    <cfRule type="expression" dxfId="232" priority="245">
      <formula>C33=0</formula>
    </cfRule>
  </conditionalFormatting>
  <conditionalFormatting sqref="C34">
    <cfRule type="expression" dxfId="231" priority="244">
      <formula>C34=0</formula>
    </cfRule>
  </conditionalFormatting>
  <conditionalFormatting sqref="D34">
    <cfRule type="expression" dxfId="230" priority="243">
      <formula>AND(C34=0,D34=0)</formula>
    </cfRule>
  </conditionalFormatting>
  <conditionalFormatting sqref="E34">
    <cfRule type="expression" dxfId="229" priority="242">
      <formula>AND(C34=0,D34=0,E34=0)</formula>
    </cfRule>
  </conditionalFormatting>
  <conditionalFormatting sqref="C35">
    <cfRule type="expression" dxfId="228" priority="241">
      <formula>C35=0</formula>
    </cfRule>
  </conditionalFormatting>
  <conditionalFormatting sqref="D35">
    <cfRule type="expression" dxfId="227" priority="240">
      <formula>AND(C35=0,D35=0)</formula>
    </cfRule>
  </conditionalFormatting>
  <conditionalFormatting sqref="E35">
    <cfRule type="expression" dxfId="226" priority="239">
      <formula>AND(C35=0,D35=0,E35=0)</formula>
    </cfRule>
  </conditionalFormatting>
  <conditionalFormatting sqref="C13">
    <cfRule type="expression" dxfId="225" priority="223">
      <formula>C13=0</formula>
    </cfRule>
  </conditionalFormatting>
  <conditionalFormatting sqref="J7">
    <cfRule type="expression" dxfId="224" priority="237">
      <formula>J7=0</formula>
    </cfRule>
  </conditionalFormatting>
  <conditionalFormatting sqref="Q13">
    <cfRule type="expression" dxfId="223" priority="209">
      <formula>Q13=0</formula>
    </cfRule>
  </conditionalFormatting>
  <conditionalFormatting sqref="J6">
    <cfRule type="expression" dxfId="222" priority="238">
      <formula>J6=0</formula>
    </cfRule>
  </conditionalFormatting>
  <conditionalFormatting sqref="K7">
    <cfRule type="expression" dxfId="221" priority="236">
      <formula>AND(J7=0,K7=0)</formula>
    </cfRule>
  </conditionalFormatting>
  <conditionalFormatting sqref="L7">
    <cfRule type="expression" dxfId="220" priority="235">
      <formula>AND(J7=0,K7=0,L7=0)</formula>
    </cfRule>
  </conditionalFormatting>
  <conditionalFormatting sqref="J8">
    <cfRule type="expression" dxfId="219" priority="234">
      <formula>J8=0</formula>
    </cfRule>
  </conditionalFormatting>
  <conditionalFormatting sqref="K8">
    <cfRule type="expression" dxfId="218" priority="233">
      <formula>AND(J8=0,K8=0)</formula>
    </cfRule>
  </conditionalFormatting>
  <conditionalFormatting sqref="L8">
    <cfRule type="expression" dxfId="217" priority="232">
      <formula>AND(J8=0,K8=0,L8=0)</formula>
    </cfRule>
  </conditionalFormatting>
  <conditionalFormatting sqref="Q6">
    <cfRule type="expression" dxfId="216" priority="231">
      <formula>Q6=0</formula>
    </cfRule>
  </conditionalFormatting>
  <conditionalFormatting sqref="R7">
    <cfRule type="expression" dxfId="215" priority="229">
      <formula>AND(Q7=0,R7=0)</formula>
    </cfRule>
  </conditionalFormatting>
  <conditionalFormatting sqref="S7">
    <cfRule type="expression" dxfId="214" priority="228">
      <formula>AND(Q7=0,R7=0,S7=0)</formula>
    </cfRule>
  </conditionalFormatting>
  <conditionalFormatting sqref="Q8">
    <cfRule type="expression" dxfId="213" priority="227">
      <formula>Q8=0</formula>
    </cfRule>
  </conditionalFormatting>
  <conditionalFormatting sqref="R8">
    <cfRule type="expression" dxfId="212" priority="226">
      <formula>AND(Q8=0,R8=0)</formula>
    </cfRule>
  </conditionalFormatting>
  <conditionalFormatting sqref="S8">
    <cfRule type="expression" dxfId="211" priority="225">
      <formula>AND(Q8=0,R8=0,S8=0)</formula>
    </cfRule>
  </conditionalFormatting>
  <conditionalFormatting sqref="C12">
    <cfRule type="expression" dxfId="210" priority="224">
      <formula>C12=0</formula>
    </cfRule>
  </conditionalFormatting>
  <conditionalFormatting sqref="D13">
    <cfRule type="expression" dxfId="209" priority="222">
      <formula>AND(C13=0,D13=0)</formula>
    </cfRule>
  </conditionalFormatting>
  <conditionalFormatting sqref="E13">
    <cfRule type="expression" dxfId="208" priority="221">
      <formula>AND(C13=0,D13=0,E13=0)</formula>
    </cfRule>
  </conditionalFormatting>
  <conditionalFormatting sqref="C14">
    <cfRule type="expression" dxfId="207" priority="220">
      <formula>C14=0</formula>
    </cfRule>
  </conditionalFormatting>
  <conditionalFormatting sqref="D14">
    <cfRule type="expression" dxfId="206" priority="219">
      <formula>AND(C14=0,D14=0)</formula>
    </cfRule>
  </conditionalFormatting>
  <conditionalFormatting sqref="E14">
    <cfRule type="expression" dxfId="205" priority="218">
      <formula>AND(C14=0,D14=0,E14=0)</formula>
    </cfRule>
  </conditionalFormatting>
  <conditionalFormatting sqref="J12">
    <cfRule type="expression" dxfId="204" priority="217">
      <formula>J12=0</formula>
    </cfRule>
  </conditionalFormatting>
  <conditionalFormatting sqref="J13">
    <cfRule type="expression" dxfId="203" priority="216">
      <formula>J13=0</formula>
    </cfRule>
  </conditionalFormatting>
  <conditionalFormatting sqref="K13">
    <cfRule type="expression" dxfId="202" priority="215">
      <formula>AND(J13=0,K13=0)</formula>
    </cfRule>
  </conditionalFormatting>
  <conditionalFormatting sqref="L13">
    <cfRule type="expression" dxfId="201" priority="214">
      <formula>AND(J13=0,K13=0,L13=0)</formula>
    </cfRule>
  </conditionalFormatting>
  <conditionalFormatting sqref="J14">
    <cfRule type="expression" dxfId="200" priority="213">
      <formula>J14=0</formula>
    </cfRule>
  </conditionalFormatting>
  <conditionalFormatting sqref="K14">
    <cfRule type="expression" dxfId="199" priority="212">
      <formula>AND(J14=0,K14=0)</formula>
    </cfRule>
  </conditionalFormatting>
  <conditionalFormatting sqref="L14">
    <cfRule type="expression" dxfId="198" priority="211">
      <formula>AND(J14=0,K14=0,L14=0)</formula>
    </cfRule>
  </conditionalFormatting>
  <conditionalFormatting sqref="Q12">
    <cfRule type="expression" dxfId="197" priority="210">
      <formula>Q12=0</formula>
    </cfRule>
  </conditionalFormatting>
  <conditionalFormatting sqref="R13">
    <cfRule type="expression" dxfId="196" priority="208">
      <formula>AND(Q13=0,R13=0)</formula>
    </cfRule>
  </conditionalFormatting>
  <conditionalFormatting sqref="S13">
    <cfRule type="expression" dxfId="195" priority="207">
      <formula>AND(Q13=0,R13=0,S13=0)</formula>
    </cfRule>
  </conditionalFormatting>
  <conditionalFormatting sqref="Q14">
    <cfRule type="expression" dxfId="194" priority="206">
      <formula>Q14=0</formula>
    </cfRule>
  </conditionalFormatting>
  <conditionalFormatting sqref="R14">
    <cfRule type="expression" dxfId="193" priority="205">
      <formula>AND(Q14=0,R14=0)</formula>
    </cfRule>
  </conditionalFormatting>
  <conditionalFormatting sqref="S14">
    <cfRule type="expression" dxfId="192" priority="204">
      <formula>AND(Q14=0,R14=0,S14=0)</formula>
    </cfRule>
  </conditionalFormatting>
  <conditionalFormatting sqref="C18">
    <cfRule type="expression" dxfId="191" priority="203">
      <formula>C18=0</formula>
    </cfRule>
  </conditionalFormatting>
  <conditionalFormatting sqref="C19">
    <cfRule type="expression" dxfId="190" priority="202">
      <formula>C19=0</formula>
    </cfRule>
  </conditionalFormatting>
  <conditionalFormatting sqref="D19">
    <cfRule type="expression" dxfId="189" priority="201">
      <formula>AND(C19=0,D19=0)</formula>
    </cfRule>
  </conditionalFormatting>
  <conditionalFormatting sqref="E19">
    <cfRule type="expression" dxfId="188" priority="200">
      <formula>AND(C19=0,D19=0,E19=0)</formula>
    </cfRule>
  </conditionalFormatting>
  <conditionalFormatting sqref="C20">
    <cfRule type="expression" dxfId="187" priority="199">
      <formula>C20=0</formula>
    </cfRule>
  </conditionalFormatting>
  <conditionalFormatting sqref="D20">
    <cfRule type="expression" dxfId="186" priority="198">
      <formula>AND(C20=0,D20=0)</formula>
    </cfRule>
  </conditionalFormatting>
  <conditionalFormatting sqref="E20">
    <cfRule type="expression" dxfId="185" priority="197">
      <formula>AND(C20=0,D20=0,E20=0)</formula>
    </cfRule>
  </conditionalFormatting>
  <conditionalFormatting sqref="J18">
    <cfRule type="expression" dxfId="184" priority="196">
      <formula>J18=0</formula>
    </cfRule>
  </conditionalFormatting>
  <conditionalFormatting sqref="J19">
    <cfRule type="expression" dxfId="183" priority="195">
      <formula>J19=0</formula>
    </cfRule>
  </conditionalFormatting>
  <conditionalFormatting sqref="K19">
    <cfRule type="expression" dxfId="182" priority="194">
      <formula>AND(J19=0,K19=0)</formula>
    </cfRule>
  </conditionalFormatting>
  <conditionalFormatting sqref="L19">
    <cfRule type="expression" dxfId="181" priority="193">
      <formula>AND(J19=0,K19=0,L19=0)</formula>
    </cfRule>
  </conditionalFormatting>
  <conditionalFormatting sqref="J20">
    <cfRule type="expression" dxfId="180" priority="192">
      <formula>J20=0</formula>
    </cfRule>
  </conditionalFormatting>
  <conditionalFormatting sqref="K20">
    <cfRule type="expression" dxfId="179" priority="191">
      <formula>AND(J20=0,K20=0)</formula>
    </cfRule>
  </conditionalFormatting>
  <conditionalFormatting sqref="L20">
    <cfRule type="expression" dxfId="178" priority="190">
      <formula>AND(J20=0,K20=0,L20=0)</formula>
    </cfRule>
  </conditionalFormatting>
  <conditionalFormatting sqref="Q18">
    <cfRule type="expression" dxfId="177" priority="189">
      <formula>Q18=0</formula>
    </cfRule>
  </conditionalFormatting>
  <conditionalFormatting sqref="Q19">
    <cfRule type="expression" dxfId="176" priority="188">
      <formula>Q19=0</formula>
    </cfRule>
  </conditionalFormatting>
  <conditionalFormatting sqref="R19">
    <cfRule type="expression" dxfId="175" priority="187">
      <formula>AND(Q19=0,R19=0)</formula>
    </cfRule>
  </conditionalFormatting>
  <conditionalFormatting sqref="S19">
    <cfRule type="expression" dxfId="174" priority="186">
      <formula>AND(Q19=0,R19=0,S19=0)</formula>
    </cfRule>
  </conditionalFormatting>
  <conditionalFormatting sqref="Q20">
    <cfRule type="expression" dxfId="173" priority="185">
      <formula>Q20=0</formula>
    </cfRule>
  </conditionalFormatting>
  <conditionalFormatting sqref="R20">
    <cfRule type="expression" dxfId="172" priority="184">
      <formula>AND(Q20=0,R20=0)</formula>
    </cfRule>
  </conditionalFormatting>
  <conditionalFormatting sqref="S20">
    <cfRule type="expression" dxfId="171" priority="183">
      <formula>AND(Q20=0,R20=0,S20=0)</formula>
    </cfRule>
  </conditionalFormatting>
  <conditionalFormatting sqref="C24">
    <cfRule type="expression" dxfId="170" priority="182">
      <formula>C24=0</formula>
    </cfRule>
  </conditionalFormatting>
  <conditionalFormatting sqref="C25">
    <cfRule type="expression" dxfId="169" priority="181">
      <formula>C25=0</formula>
    </cfRule>
  </conditionalFormatting>
  <conditionalFormatting sqref="D25">
    <cfRule type="expression" dxfId="168" priority="180">
      <formula>AND(C25=0,D25=0)</formula>
    </cfRule>
  </conditionalFormatting>
  <conditionalFormatting sqref="E25">
    <cfRule type="expression" dxfId="167" priority="179">
      <formula>AND(C25=0,D25=0,E25=0)</formula>
    </cfRule>
  </conditionalFormatting>
  <conditionalFormatting sqref="C26">
    <cfRule type="expression" dxfId="166" priority="178">
      <formula>C26=0</formula>
    </cfRule>
  </conditionalFormatting>
  <conditionalFormatting sqref="D26">
    <cfRule type="expression" dxfId="165" priority="177">
      <formula>AND(C26=0,D26=0)</formula>
    </cfRule>
  </conditionalFormatting>
  <conditionalFormatting sqref="E26">
    <cfRule type="expression" dxfId="164" priority="176">
      <formula>AND(C26=0,D26=0,E26=0)</formula>
    </cfRule>
  </conditionalFormatting>
  <conditionalFormatting sqref="J24">
    <cfRule type="expression" dxfId="163" priority="175">
      <formula>J24=0</formula>
    </cfRule>
  </conditionalFormatting>
  <conditionalFormatting sqref="J25">
    <cfRule type="expression" dxfId="162" priority="174">
      <formula>J25=0</formula>
    </cfRule>
  </conditionalFormatting>
  <conditionalFormatting sqref="K25">
    <cfRule type="expression" dxfId="161" priority="173">
      <formula>AND(J25=0,K25=0)</formula>
    </cfRule>
  </conditionalFormatting>
  <conditionalFormatting sqref="L25">
    <cfRule type="expression" dxfId="160" priority="172">
      <formula>AND(J25=0,K25=0,L25=0)</formula>
    </cfRule>
  </conditionalFormatting>
  <conditionalFormatting sqref="J26">
    <cfRule type="expression" dxfId="159" priority="171">
      <formula>J26=0</formula>
    </cfRule>
  </conditionalFormatting>
  <conditionalFormatting sqref="K26">
    <cfRule type="expression" dxfId="158" priority="170">
      <formula>AND(J26=0,K26=0)</formula>
    </cfRule>
  </conditionalFormatting>
  <conditionalFormatting sqref="L26">
    <cfRule type="expression" dxfId="157" priority="169">
      <formula>AND(J26=0,K26=0,L26=0)</formula>
    </cfRule>
  </conditionalFormatting>
  <conditionalFormatting sqref="Q24">
    <cfRule type="expression" dxfId="156" priority="168">
      <formula>Q24=0</formula>
    </cfRule>
  </conditionalFormatting>
  <conditionalFormatting sqref="Q25">
    <cfRule type="expression" dxfId="155" priority="167">
      <formula>Q25=0</formula>
    </cfRule>
  </conditionalFormatting>
  <conditionalFormatting sqref="R25">
    <cfRule type="expression" dxfId="154" priority="166">
      <formula>AND(Q25=0,R25=0)</formula>
    </cfRule>
  </conditionalFormatting>
  <conditionalFormatting sqref="S25">
    <cfRule type="expression" dxfId="153" priority="165">
      <formula>AND(Q25=0,R25=0,S25=0)</formula>
    </cfRule>
  </conditionalFormatting>
  <conditionalFormatting sqref="Q26">
    <cfRule type="expression" dxfId="152" priority="164">
      <formula>Q26=0</formula>
    </cfRule>
  </conditionalFormatting>
  <conditionalFormatting sqref="R26">
    <cfRule type="expression" dxfId="151" priority="163">
      <formula>AND(Q26=0,R26=0)</formula>
    </cfRule>
  </conditionalFormatting>
  <conditionalFormatting sqref="S26">
    <cfRule type="expression" dxfId="150" priority="162">
      <formula>AND(Q26=0,R26=0,S26=0)</formula>
    </cfRule>
  </conditionalFormatting>
  <conditionalFormatting sqref="J33">
    <cfRule type="expression" dxfId="149" priority="161">
      <formula>J33=0</formula>
    </cfRule>
  </conditionalFormatting>
  <conditionalFormatting sqref="J34">
    <cfRule type="expression" dxfId="148" priority="160">
      <formula>J34=0</formula>
    </cfRule>
  </conditionalFormatting>
  <conditionalFormatting sqref="K34">
    <cfRule type="expression" dxfId="147" priority="159">
      <formula>AND(J34=0,K34=0)</formula>
    </cfRule>
  </conditionalFormatting>
  <conditionalFormatting sqref="L34">
    <cfRule type="expression" dxfId="146" priority="158">
      <formula>AND(J34=0,K34=0,L34=0)</formula>
    </cfRule>
  </conditionalFormatting>
  <conditionalFormatting sqref="J35">
    <cfRule type="expression" dxfId="145" priority="157">
      <formula>J35=0</formula>
    </cfRule>
  </conditionalFormatting>
  <conditionalFormatting sqref="K35">
    <cfRule type="expression" dxfId="144" priority="156">
      <formula>AND(J35=0,K35=0)</formula>
    </cfRule>
  </conditionalFormatting>
  <conditionalFormatting sqref="L35">
    <cfRule type="expression" dxfId="143" priority="155">
      <formula>AND(J35=0,K35=0,L35=0)</formula>
    </cfRule>
  </conditionalFormatting>
  <conditionalFormatting sqref="Q33">
    <cfRule type="expression" dxfId="142" priority="154">
      <formula>Q33=0</formula>
    </cfRule>
  </conditionalFormatting>
  <conditionalFormatting sqref="Q34">
    <cfRule type="expression" dxfId="141" priority="153">
      <formula>Q34=0</formula>
    </cfRule>
  </conditionalFormatting>
  <conditionalFormatting sqref="R34">
    <cfRule type="expression" dxfId="140" priority="152">
      <formula>AND(Q34=0,R34=0)</formula>
    </cfRule>
  </conditionalFormatting>
  <conditionalFormatting sqref="S34">
    <cfRule type="expression" dxfId="139" priority="151">
      <formula>AND(Q34=0,R34=0,S34=0)</formula>
    </cfRule>
  </conditionalFormatting>
  <conditionalFormatting sqref="Q35">
    <cfRule type="expression" dxfId="138" priority="150">
      <formula>Q35=0</formula>
    </cfRule>
  </conditionalFormatting>
  <conditionalFormatting sqref="R35">
    <cfRule type="expression" dxfId="137" priority="149">
      <formula>AND(Q35=0,R35=0)</formula>
    </cfRule>
  </conditionalFormatting>
  <conditionalFormatting sqref="S35">
    <cfRule type="expression" dxfId="136" priority="148">
      <formula>AND(Q35=0,R35=0,S35=0)</formula>
    </cfRule>
  </conditionalFormatting>
  <conditionalFormatting sqref="C39">
    <cfRule type="expression" dxfId="135" priority="147">
      <formula>C39=0</formula>
    </cfRule>
  </conditionalFormatting>
  <conditionalFormatting sqref="C40">
    <cfRule type="expression" dxfId="134" priority="146">
      <formula>C40=0</formula>
    </cfRule>
  </conditionalFormatting>
  <conditionalFormatting sqref="D40">
    <cfRule type="expression" dxfId="133" priority="145">
      <formula>AND(C40=0,D40=0)</formula>
    </cfRule>
  </conditionalFormatting>
  <conditionalFormatting sqref="E40">
    <cfRule type="expression" dxfId="132" priority="144">
      <formula>AND(C40=0,D40=0,E40=0)</formula>
    </cfRule>
  </conditionalFormatting>
  <conditionalFormatting sqref="C41">
    <cfRule type="expression" dxfId="131" priority="143">
      <formula>C41=0</formula>
    </cfRule>
  </conditionalFormatting>
  <conditionalFormatting sqref="D41">
    <cfRule type="expression" dxfId="130" priority="142">
      <formula>AND(C41=0,D41=0)</formula>
    </cfRule>
  </conditionalFormatting>
  <conditionalFormatting sqref="E41">
    <cfRule type="expression" dxfId="129" priority="141">
      <formula>AND(C41=0,D41=0,E41=0)</formula>
    </cfRule>
  </conditionalFormatting>
  <conditionalFormatting sqref="K41">
    <cfRule type="expression" dxfId="128" priority="135">
      <formula>AND(J41=0,K41=0)</formula>
    </cfRule>
  </conditionalFormatting>
  <conditionalFormatting sqref="L41">
    <cfRule type="expression" dxfId="127" priority="134">
      <formula>AND(J41=0,K41=0,L41=0)</formula>
    </cfRule>
  </conditionalFormatting>
  <conditionalFormatting sqref="R40">
    <cfRule type="expression" dxfId="126" priority="131">
      <formula>AND(Q40=0,R40=0)</formula>
    </cfRule>
  </conditionalFormatting>
  <conditionalFormatting sqref="S40">
    <cfRule type="expression" dxfId="125" priority="130">
      <formula>AND(Q40=0,R40=0,S40=0)</formula>
    </cfRule>
  </conditionalFormatting>
  <conditionalFormatting sqref="Q41">
    <cfRule type="expression" dxfId="124" priority="129">
      <formula>Q41=0</formula>
    </cfRule>
  </conditionalFormatting>
  <conditionalFormatting sqref="R41">
    <cfRule type="expression" dxfId="123" priority="128">
      <formula>AND(Q41=0,R41=0)</formula>
    </cfRule>
  </conditionalFormatting>
  <conditionalFormatting sqref="S41">
    <cfRule type="expression" dxfId="122" priority="127">
      <formula>AND(Q41=0,R41=0,S41=0)</formula>
    </cfRule>
  </conditionalFormatting>
  <conditionalFormatting sqref="C45">
    <cfRule type="expression" dxfId="121" priority="126">
      <formula>C45=0</formula>
    </cfRule>
  </conditionalFormatting>
  <conditionalFormatting sqref="C46">
    <cfRule type="expression" dxfId="120" priority="125">
      <formula>C46=0</formula>
    </cfRule>
  </conditionalFormatting>
  <conditionalFormatting sqref="D46">
    <cfRule type="expression" dxfId="119" priority="124">
      <formula>AND(C46=0,D46=0)</formula>
    </cfRule>
  </conditionalFormatting>
  <conditionalFormatting sqref="E46">
    <cfRule type="expression" dxfId="118" priority="123">
      <formula>AND(C46=0,D46=0,E46=0)</formula>
    </cfRule>
  </conditionalFormatting>
  <conditionalFormatting sqref="D47">
    <cfRule type="expression" dxfId="117" priority="121">
      <formula>AND(C47=0,D47=0)</formula>
    </cfRule>
  </conditionalFormatting>
  <conditionalFormatting sqref="E47">
    <cfRule type="expression" dxfId="116" priority="120">
      <formula>AND(C47=0,D47=0,E47=0)</formula>
    </cfRule>
  </conditionalFormatting>
  <conditionalFormatting sqref="J45">
    <cfRule type="expression" dxfId="115" priority="119">
      <formula>J45=0</formula>
    </cfRule>
  </conditionalFormatting>
  <conditionalFormatting sqref="J46">
    <cfRule type="expression" dxfId="114" priority="118">
      <formula>J46=0</formula>
    </cfRule>
  </conditionalFormatting>
  <conditionalFormatting sqref="K46">
    <cfRule type="expression" dxfId="113" priority="117">
      <formula>AND(J46=0,K46=0)</formula>
    </cfRule>
  </conditionalFormatting>
  <conditionalFormatting sqref="L46">
    <cfRule type="expression" dxfId="112" priority="116">
      <formula>AND(J46=0,K46=0,L46=0)</formula>
    </cfRule>
  </conditionalFormatting>
  <conditionalFormatting sqref="Q45">
    <cfRule type="expression" dxfId="111" priority="112">
      <formula>Q45=0</formula>
    </cfRule>
  </conditionalFormatting>
  <conditionalFormatting sqref="Q46">
    <cfRule type="expression" dxfId="110" priority="111">
      <formula>Q46=0</formula>
    </cfRule>
  </conditionalFormatting>
  <conditionalFormatting sqref="R46">
    <cfRule type="expression" dxfId="109" priority="110">
      <formula>AND(Q46=0,R46=0)</formula>
    </cfRule>
  </conditionalFormatting>
  <conditionalFormatting sqref="S46">
    <cfRule type="expression" dxfId="108" priority="109">
      <formula>AND(Q46=0,R46=0,S46=0)</formula>
    </cfRule>
  </conditionalFormatting>
  <conditionalFormatting sqref="Q47">
    <cfRule type="expression" dxfId="107" priority="108">
      <formula>Q47=0</formula>
    </cfRule>
  </conditionalFormatting>
  <conditionalFormatting sqref="R47">
    <cfRule type="expression" dxfId="106" priority="107">
      <formula>AND(Q47=0,R47=0)</formula>
    </cfRule>
  </conditionalFormatting>
  <conditionalFormatting sqref="S47">
    <cfRule type="expression" dxfId="105" priority="106">
      <formula>AND(Q47=0,R47=0,S47=0)</formula>
    </cfRule>
  </conditionalFormatting>
  <conditionalFormatting sqref="C51">
    <cfRule type="expression" dxfId="104" priority="105">
      <formula>C51=0</formula>
    </cfRule>
  </conditionalFormatting>
  <conditionalFormatting sqref="C52">
    <cfRule type="expression" dxfId="103" priority="104">
      <formula>C52=0</formula>
    </cfRule>
  </conditionalFormatting>
  <conditionalFormatting sqref="D52">
    <cfRule type="expression" dxfId="102" priority="103">
      <formula>AND(C52=0,D52=0)</formula>
    </cfRule>
  </conditionalFormatting>
  <conditionalFormatting sqref="E52">
    <cfRule type="expression" dxfId="101" priority="102">
      <formula>AND(C52=0,D52=0,E52=0)</formula>
    </cfRule>
  </conditionalFormatting>
  <conditionalFormatting sqref="C53">
    <cfRule type="expression" dxfId="100" priority="101">
      <formula>C53=0</formula>
    </cfRule>
  </conditionalFormatting>
  <conditionalFormatting sqref="D53">
    <cfRule type="expression" dxfId="99" priority="100">
      <formula>AND(C53=0,D53=0)</formula>
    </cfRule>
  </conditionalFormatting>
  <conditionalFormatting sqref="E53">
    <cfRule type="expression" dxfId="98" priority="99">
      <formula>AND(C53=0,D53=0,E53=0)</formula>
    </cfRule>
  </conditionalFormatting>
  <conditionalFormatting sqref="J51">
    <cfRule type="expression" dxfId="97" priority="98">
      <formula>J51=0</formula>
    </cfRule>
  </conditionalFormatting>
  <conditionalFormatting sqref="J52">
    <cfRule type="expression" dxfId="96" priority="97">
      <formula>J52=0</formula>
    </cfRule>
  </conditionalFormatting>
  <conditionalFormatting sqref="K52">
    <cfRule type="expression" dxfId="95" priority="96">
      <formula>AND(J52=0,K52=0)</formula>
    </cfRule>
  </conditionalFormatting>
  <conditionalFormatting sqref="L52">
    <cfRule type="expression" dxfId="94" priority="95">
      <formula>AND(J52=0,K52=0,L52=0)</formula>
    </cfRule>
  </conditionalFormatting>
  <conditionalFormatting sqref="J53">
    <cfRule type="expression" dxfId="93" priority="94">
      <formula>J53=0</formula>
    </cfRule>
  </conditionalFormatting>
  <conditionalFormatting sqref="K53">
    <cfRule type="expression" dxfId="92" priority="93">
      <formula>AND(J53=0,K53=0)</formula>
    </cfRule>
  </conditionalFormatting>
  <conditionalFormatting sqref="L53">
    <cfRule type="expression" dxfId="91" priority="92">
      <formula>AND(J53=0,K53=0,L53=0)</formula>
    </cfRule>
  </conditionalFormatting>
  <conditionalFormatting sqref="Q51">
    <cfRule type="expression" dxfId="90" priority="91">
      <formula>Q51=0</formula>
    </cfRule>
  </conditionalFormatting>
  <conditionalFormatting sqref="Q52">
    <cfRule type="expression" dxfId="89" priority="90">
      <formula>Q52=0</formula>
    </cfRule>
  </conditionalFormatting>
  <conditionalFormatting sqref="R52">
    <cfRule type="expression" dxfId="88" priority="89">
      <formula>AND(Q52=0,R52=0)</formula>
    </cfRule>
  </conditionalFormatting>
  <conditionalFormatting sqref="S52">
    <cfRule type="expression" dxfId="87" priority="88">
      <formula>AND(Q52=0,R52=0,S52=0)</formula>
    </cfRule>
  </conditionalFormatting>
  <conditionalFormatting sqref="Q53">
    <cfRule type="expression" dxfId="86" priority="87">
      <formula>Q53=0</formula>
    </cfRule>
  </conditionalFormatting>
  <conditionalFormatting sqref="R53">
    <cfRule type="expression" dxfId="85" priority="86">
      <formula>AND(Q53=0,R53=0)</formula>
    </cfRule>
  </conditionalFormatting>
  <conditionalFormatting sqref="S53">
    <cfRule type="expression" dxfId="84" priority="85">
      <formula>AND(Q53=0,R53=0,S53=0)</formula>
    </cfRule>
  </conditionalFormatting>
  <conditionalFormatting sqref="BT55">
    <cfRule type="containsText" dxfId="83" priority="84" operator="containsText" text="ok">
      <formula>NOT(ISERROR(SEARCH("ok",BT55)))</formula>
    </cfRule>
  </conditionalFormatting>
  <conditionalFormatting sqref="AW33">
    <cfRule type="expression" dxfId="82" priority="83">
      <formula>AW33=0</formula>
    </cfRule>
  </conditionalFormatting>
  <conditionalFormatting sqref="AW34">
    <cfRule type="expression" dxfId="81" priority="82">
      <formula>AW34=0</formula>
    </cfRule>
  </conditionalFormatting>
  <conditionalFormatting sqref="AX34">
    <cfRule type="expression" dxfId="80" priority="81">
      <formula>AND(AW34=0,AX34=0)</formula>
    </cfRule>
  </conditionalFormatting>
  <conditionalFormatting sqref="AY34">
    <cfRule type="expression" dxfId="79" priority="80">
      <formula>AND(AW34=0,AX34=0,AY34=0)</formula>
    </cfRule>
  </conditionalFormatting>
  <conditionalFormatting sqref="AW35">
    <cfRule type="expression" dxfId="78" priority="79">
      <formula>AW35=0</formula>
    </cfRule>
  </conditionalFormatting>
  <conditionalFormatting sqref="AX35">
    <cfRule type="expression" dxfId="77" priority="78">
      <formula>AND(AW35=0,AX35=0)</formula>
    </cfRule>
  </conditionalFormatting>
  <conditionalFormatting sqref="AY35">
    <cfRule type="expression" dxfId="76" priority="77">
      <formula>AND(AW35=0,AX35=0,AY35=0)</formula>
    </cfRule>
  </conditionalFormatting>
  <conditionalFormatting sqref="DM43:DM54">
    <cfRule type="expression" dxfId="75" priority="76">
      <formula>DM43&lt;0</formula>
    </cfRule>
  </conditionalFormatting>
  <conditionalFormatting sqref="DI43:DJ54 CP43:CP54">
    <cfRule type="expression" dxfId="74" priority="75">
      <formula>CP43="OK"</formula>
    </cfRule>
  </conditionalFormatting>
  <conditionalFormatting sqref="DE43:DE54">
    <cfRule type="expression" dxfId="73" priority="74">
      <formula>DE43="OK"</formula>
    </cfRule>
  </conditionalFormatting>
  <conditionalFormatting sqref="DC43:DC54">
    <cfRule type="expression" dxfId="72" priority="73">
      <formula>DC43&lt;0</formula>
    </cfRule>
  </conditionalFormatting>
  <conditionalFormatting sqref="DH43:DH54">
    <cfRule type="expression" dxfId="71" priority="72">
      <formula>DH43&lt;0</formula>
    </cfRule>
  </conditionalFormatting>
  <conditionalFormatting sqref="CX43:CX54">
    <cfRule type="expression" dxfId="70" priority="71">
      <formula>CX43&lt;0</formula>
    </cfRule>
  </conditionalFormatting>
  <conditionalFormatting sqref="CN43:CN54">
    <cfRule type="expression" dxfId="69" priority="70">
      <formula>CN43="OK"</formula>
    </cfRule>
  </conditionalFormatting>
  <conditionalFormatting sqref="CC43:CC54">
    <cfRule type="expression" dxfId="68" priority="69">
      <formula>CC43="OK"</formula>
    </cfRule>
  </conditionalFormatting>
  <conditionalFormatting sqref="CA43:CA54">
    <cfRule type="expression" dxfId="67" priority="68">
      <formula>CA43="OK"</formula>
    </cfRule>
  </conditionalFormatting>
  <conditionalFormatting sqref="DD43:DD54">
    <cfRule type="expression" dxfId="66" priority="67">
      <formula>DD43="OK"</formula>
    </cfRule>
  </conditionalFormatting>
  <conditionalFormatting sqref="CY43:CY54">
    <cfRule type="expression" dxfId="65" priority="66">
      <formula>CY43="OK"</formula>
    </cfRule>
  </conditionalFormatting>
  <conditionalFormatting sqref="CZ43:CZ54">
    <cfRule type="expression" dxfId="64" priority="65">
      <formula>CZ43="OK"</formula>
    </cfRule>
  </conditionalFormatting>
  <conditionalFormatting sqref="BP43:BP54">
    <cfRule type="expression" dxfId="63" priority="64">
      <formula>BP43="OK"</formula>
    </cfRule>
  </conditionalFormatting>
  <conditionalFormatting sqref="BN43:BN54">
    <cfRule type="expression" dxfId="62" priority="63">
      <formula>BN43="OK"</formula>
    </cfRule>
  </conditionalFormatting>
  <conditionalFormatting sqref="CT43:CT54">
    <cfRule type="expression" dxfId="61" priority="62">
      <formula>CT43="OK"</formula>
    </cfRule>
  </conditionalFormatting>
  <conditionalFormatting sqref="CU43:CU54">
    <cfRule type="expression" dxfId="60" priority="61">
      <formula>CU43="OK"</formula>
    </cfRule>
  </conditionalFormatting>
  <conditionalFormatting sqref="AC43">
    <cfRule type="expression" dxfId="59" priority="60">
      <formula>AC43="OK"</formula>
    </cfRule>
  </conditionalFormatting>
  <conditionalFormatting sqref="AD43">
    <cfRule type="expression" dxfId="58" priority="59">
      <formula>AD43="OK"</formula>
    </cfRule>
  </conditionalFormatting>
  <conditionalFormatting sqref="AE43">
    <cfRule type="expression" dxfId="57" priority="58">
      <formula>AE43="OK"</formula>
    </cfRule>
  </conditionalFormatting>
  <conditionalFormatting sqref="AF43">
    <cfRule type="expression" dxfId="56" priority="57">
      <formula>AF43="OK"</formula>
    </cfRule>
  </conditionalFormatting>
  <conditionalFormatting sqref="AG43">
    <cfRule type="expression" dxfId="55" priority="56">
      <formula>AG43="OK"</formula>
    </cfRule>
  </conditionalFormatting>
  <conditionalFormatting sqref="AC44">
    <cfRule type="expression" dxfId="54" priority="55">
      <formula>AC44="OK"</formula>
    </cfRule>
  </conditionalFormatting>
  <conditionalFormatting sqref="AD44">
    <cfRule type="expression" dxfId="53" priority="54">
      <formula>AD44="OK"</formula>
    </cfRule>
  </conditionalFormatting>
  <conditionalFormatting sqref="AE44">
    <cfRule type="expression" dxfId="52" priority="53">
      <formula>AE44="OK"</formula>
    </cfRule>
  </conditionalFormatting>
  <conditionalFormatting sqref="AF44">
    <cfRule type="expression" dxfId="51" priority="52">
      <formula>AF44="OK"</formula>
    </cfRule>
  </conditionalFormatting>
  <conditionalFormatting sqref="AG44">
    <cfRule type="expression" dxfId="50" priority="51">
      <formula>AG44="OK"</formula>
    </cfRule>
  </conditionalFormatting>
  <conditionalFormatting sqref="AC45">
    <cfRule type="expression" dxfId="49" priority="50">
      <formula>AC45="OK"</formula>
    </cfRule>
  </conditionalFormatting>
  <conditionalFormatting sqref="AD45">
    <cfRule type="expression" dxfId="48" priority="49">
      <formula>AD45="OK"</formula>
    </cfRule>
  </conditionalFormatting>
  <conditionalFormatting sqref="AE45">
    <cfRule type="expression" dxfId="47" priority="48">
      <formula>AE45="OK"</formula>
    </cfRule>
  </conditionalFormatting>
  <conditionalFormatting sqref="AF45">
    <cfRule type="expression" dxfId="46" priority="47">
      <formula>AF45="OK"</formula>
    </cfRule>
  </conditionalFormatting>
  <conditionalFormatting sqref="AG45">
    <cfRule type="expression" dxfId="45" priority="46">
      <formula>AG45="OK"</formula>
    </cfRule>
  </conditionalFormatting>
  <conditionalFormatting sqref="AC46">
    <cfRule type="expression" dxfId="44" priority="45">
      <formula>AC46="OK"</formula>
    </cfRule>
  </conditionalFormatting>
  <conditionalFormatting sqref="AD46">
    <cfRule type="expression" dxfId="43" priority="44">
      <formula>AD46="OK"</formula>
    </cfRule>
  </conditionalFormatting>
  <conditionalFormatting sqref="AE46">
    <cfRule type="expression" dxfId="42" priority="43">
      <formula>AE46="OK"</formula>
    </cfRule>
  </conditionalFormatting>
  <conditionalFormatting sqref="AF46">
    <cfRule type="expression" dxfId="41" priority="42">
      <formula>AF46="OK"</formula>
    </cfRule>
  </conditionalFormatting>
  <conditionalFormatting sqref="AG46">
    <cfRule type="expression" dxfId="40" priority="41">
      <formula>AG46="OK"</formula>
    </cfRule>
  </conditionalFormatting>
  <conditionalFormatting sqref="AC47">
    <cfRule type="expression" dxfId="39" priority="40">
      <formula>AC47="OK"</formula>
    </cfRule>
  </conditionalFormatting>
  <conditionalFormatting sqref="AD47">
    <cfRule type="expression" dxfId="38" priority="39">
      <formula>AD47="OK"</formula>
    </cfRule>
  </conditionalFormatting>
  <conditionalFormatting sqref="AE47">
    <cfRule type="expression" dxfId="37" priority="38">
      <formula>AE47="OK"</formula>
    </cfRule>
  </conditionalFormatting>
  <conditionalFormatting sqref="AF47">
    <cfRule type="expression" dxfId="36" priority="37">
      <formula>AF47="OK"</formula>
    </cfRule>
  </conditionalFormatting>
  <conditionalFormatting sqref="AG47">
    <cfRule type="expression" dxfId="35" priority="36">
      <formula>AG47="OK"</formula>
    </cfRule>
  </conditionalFormatting>
  <conditionalFormatting sqref="AC48">
    <cfRule type="expression" dxfId="34" priority="35">
      <formula>AC48="OK"</formula>
    </cfRule>
  </conditionalFormatting>
  <conditionalFormatting sqref="AD48">
    <cfRule type="expression" dxfId="33" priority="34">
      <formula>AD48="OK"</formula>
    </cfRule>
  </conditionalFormatting>
  <conditionalFormatting sqref="AE48">
    <cfRule type="expression" dxfId="32" priority="33">
      <formula>AE48="OK"</formula>
    </cfRule>
  </conditionalFormatting>
  <conditionalFormatting sqref="AF48">
    <cfRule type="expression" dxfId="31" priority="32">
      <formula>AF48="OK"</formula>
    </cfRule>
  </conditionalFormatting>
  <conditionalFormatting sqref="AG48">
    <cfRule type="expression" dxfId="30" priority="31">
      <formula>AG48="OK"</formula>
    </cfRule>
  </conditionalFormatting>
  <conditionalFormatting sqref="AC49">
    <cfRule type="expression" dxfId="29" priority="30">
      <formula>AC49="OK"</formula>
    </cfRule>
  </conditionalFormatting>
  <conditionalFormatting sqref="AD49">
    <cfRule type="expression" dxfId="28" priority="29">
      <formula>AD49="OK"</formula>
    </cfRule>
  </conditionalFormatting>
  <conditionalFormatting sqref="AE49">
    <cfRule type="expression" dxfId="27" priority="28">
      <formula>AE49="OK"</formula>
    </cfRule>
  </conditionalFormatting>
  <conditionalFormatting sqref="AF49">
    <cfRule type="expression" dxfId="26" priority="27">
      <formula>AF49="OK"</formula>
    </cfRule>
  </conditionalFormatting>
  <conditionalFormatting sqref="AG49">
    <cfRule type="expression" dxfId="25" priority="26">
      <formula>AG49="OK"</formula>
    </cfRule>
  </conditionalFormatting>
  <conditionalFormatting sqref="AC50">
    <cfRule type="expression" dxfId="24" priority="25">
      <formula>AC50="OK"</formula>
    </cfRule>
  </conditionalFormatting>
  <conditionalFormatting sqref="AD50">
    <cfRule type="expression" dxfId="23" priority="24">
      <formula>AD50="OK"</formula>
    </cfRule>
  </conditionalFormatting>
  <conditionalFormatting sqref="AE50">
    <cfRule type="expression" dxfId="22" priority="23">
      <formula>AE50="OK"</formula>
    </cfRule>
  </conditionalFormatting>
  <conditionalFormatting sqref="AF50">
    <cfRule type="expression" dxfId="21" priority="22">
      <formula>AF50="OK"</formula>
    </cfRule>
  </conditionalFormatting>
  <conditionalFormatting sqref="AG50">
    <cfRule type="expression" dxfId="20" priority="21">
      <formula>AG50="OK"</formula>
    </cfRule>
  </conditionalFormatting>
  <conditionalFormatting sqref="AC51">
    <cfRule type="expression" dxfId="19" priority="20">
      <formula>AC51="OK"</formula>
    </cfRule>
  </conditionalFormatting>
  <conditionalFormatting sqref="AD51">
    <cfRule type="expression" dxfId="18" priority="19">
      <formula>AD51="OK"</formula>
    </cfRule>
  </conditionalFormatting>
  <conditionalFormatting sqref="AE51">
    <cfRule type="expression" dxfId="17" priority="18">
      <formula>AE51="OK"</formula>
    </cfRule>
  </conditionalFormatting>
  <conditionalFormatting sqref="AF51">
    <cfRule type="expression" dxfId="16" priority="17">
      <formula>AF51="OK"</formula>
    </cfRule>
  </conditionalFormatting>
  <conditionalFormatting sqref="AG51">
    <cfRule type="expression" dxfId="15" priority="16">
      <formula>AG51="OK"</formula>
    </cfRule>
  </conditionalFormatting>
  <conditionalFormatting sqref="AC52">
    <cfRule type="expression" dxfId="14" priority="15">
      <formula>AC52="OK"</formula>
    </cfRule>
  </conditionalFormatting>
  <conditionalFormatting sqref="AD52">
    <cfRule type="expression" dxfId="13" priority="14">
      <formula>AD52="OK"</formula>
    </cfRule>
  </conditionalFormatting>
  <conditionalFormatting sqref="AE52">
    <cfRule type="expression" dxfId="12" priority="13">
      <formula>AE52="OK"</formula>
    </cfRule>
  </conditionalFormatting>
  <conditionalFormatting sqref="AF52">
    <cfRule type="expression" dxfId="11" priority="12">
      <formula>AF52="OK"</formula>
    </cfRule>
  </conditionalFormatting>
  <conditionalFormatting sqref="AG52">
    <cfRule type="expression" dxfId="10" priority="11">
      <formula>AG52="OK"</formula>
    </cfRule>
  </conditionalFormatting>
  <conditionalFormatting sqref="AC53">
    <cfRule type="expression" dxfId="9" priority="10">
      <formula>AC53="OK"</formula>
    </cfRule>
  </conditionalFormatting>
  <conditionalFormatting sqref="AD53">
    <cfRule type="expression" dxfId="8" priority="9">
      <formula>AD53="OK"</formula>
    </cfRule>
  </conditionalFormatting>
  <conditionalFormatting sqref="AE53">
    <cfRule type="expression" dxfId="7" priority="8">
      <formula>AE53="OK"</formula>
    </cfRule>
  </conditionalFormatting>
  <conditionalFormatting sqref="AF53">
    <cfRule type="expression" dxfId="6" priority="7">
      <formula>AF53="OK"</formula>
    </cfRule>
  </conditionalFormatting>
  <conditionalFormatting sqref="AG53">
    <cfRule type="expression" dxfId="5" priority="6">
      <formula>AG53="OK"</formula>
    </cfRule>
  </conditionalFormatting>
  <conditionalFormatting sqref="AC54">
    <cfRule type="expression" dxfId="4" priority="5">
      <formula>AC54="OK"</formula>
    </cfRule>
  </conditionalFormatting>
  <conditionalFormatting sqref="AD54">
    <cfRule type="expression" dxfId="3" priority="4">
      <formula>AD54="OK"</formula>
    </cfRule>
  </conditionalFormatting>
  <conditionalFormatting sqref="AE54">
    <cfRule type="expression" dxfId="2" priority="3">
      <formula>AE54="OK"</formula>
    </cfRule>
  </conditionalFormatting>
  <conditionalFormatting sqref="AF54">
    <cfRule type="expression" dxfId="1" priority="2">
      <formula>AF54="OK"</formula>
    </cfRule>
  </conditionalFormatting>
  <conditionalFormatting sqref="AG54">
    <cfRule type="expression" dxfId="0" priority="1">
      <formula>AG54="OK"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②百位くり下がり</vt:lpstr>
      <vt:lpstr>NO</vt:lpstr>
      <vt:lpstr>OK</vt:lpstr>
      <vt:lpstr>②百位くり下がり!Print_Area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2023-10-16T11:54:52Z</cp:lastPrinted>
  <dcterms:created xsi:type="dcterms:W3CDTF">2023-10-14T13:27:02Z</dcterms:created>
  <dcterms:modified xsi:type="dcterms:W3CDTF">2023-10-16T11:55:05Z</dcterms:modified>
</cp:coreProperties>
</file>